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ухгалтер\Бухгалтер\Бухгалтер\2022 год\Отчеты об исполнении бюджета\За 1 квартал 2022 года\"/>
    </mc:Choice>
  </mc:AlternateContent>
  <bookViews>
    <workbookView xWindow="210" yWindow="450" windowWidth="15000" windowHeight="7605"/>
  </bookViews>
  <sheets>
    <sheet name="Доходы" sheetId="2" r:id="rId1"/>
    <sheet name="Расходы" sheetId="3" r:id="rId2"/>
    <sheet name="Источники" sheetId="4" r:id="rId3"/>
  </sheets>
  <calcPr calcId="152511"/>
</workbook>
</file>

<file path=xl/calcChain.xml><?xml version="1.0" encoding="utf-8"?>
<calcChain xmlns="http://schemas.openxmlformats.org/spreadsheetml/2006/main">
  <c r="E21" i="3" l="1"/>
  <c r="E29" i="3"/>
  <c r="E28" i="3"/>
  <c r="E27" i="3"/>
  <c r="E37" i="3" l="1"/>
  <c r="C38" i="3"/>
  <c r="D38" i="3"/>
  <c r="E36" i="3"/>
  <c r="E38" i="3" l="1"/>
  <c r="E57" i="3"/>
  <c r="E56" i="3"/>
  <c r="E55" i="3"/>
  <c r="E54" i="3"/>
  <c r="E88" i="3"/>
  <c r="E87" i="3"/>
  <c r="E86" i="3"/>
  <c r="E85" i="3"/>
  <c r="E84" i="3"/>
  <c r="E83" i="3"/>
  <c r="D69" i="3"/>
  <c r="E69" i="3" s="1"/>
  <c r="D68" i="3"/>
  <c r="E68" i="3" s="1"/>
  <c r="D67" i="3"/>
  <c r="E67" i="3" s="1"/>
  <c r="E22" i="3" l="1"/>
  <c r="E20" i="3"/>
  <c r="E54" i="2"/>
  <c r="E53" i="2"/>
  <c r="E52" i="2"/>
  <c r="E30" i="2"/>
  <c r="E29" i="2" l="1"/>
  <c r="E28" i="2"/>
  <c r="C91" i="3"/>
  <c r="C90" i="3" s="1"/>
  <c r="D53" i="3"/>
  <c r="E89" i="3"/>
  <c r="E82" i="3" l="1"/>
  <c r="E81" i="3"/>
  <c r="D42" i="3"/>
  <c r="C42" i="3"/>
  <c r="C25" i="3" l="1"/>
  <c r="C24" i="3" s="1"/>
  <c r="D9" i="3"/>
  <c r="C71" i="2"/>
  <c r="C70" i="2" s="1"/>
  <c r="D71" i="2"/>
  <c r="D70" i="2" s="1"/>
  <c r="D73" i="2"/>
  <c r="C73" i="2"/>
  <c r="E75" i="2"/>
  <c r="E66" i="2"/>
  <c r="D64" i="2"/>
  <c r="C64" i="2"/>
  <c r="E72" i="2"/>
  <c r="D61" i="2"/>
  <c r="D62" i="2"/>
  <c r="C62" i="2"/>
  <c r="E62" i="2" s="1"/>
  <c r="E63" i="2"/>
  <c r="C46" i="2"/>
  <c r="C45" i="2" s="1"/>
  <c r="C74" i="3"/>
  <c r="C73" i="3" s="1"/>
  <c r="C41" i="3"/>
  <c r="C64" i="3"/>
  <c r="C63" i="3" s="1"/>
  <c r="C60" i="3"/>
  <c r="C59" i="3" s="1"/>
  <c r="C15" i="3"/>
  <c r="C14" i="3" s="1"/>
  <c r="C49" i="3"/>
  <c r="C48" i="3" s="1"/>
  <c r="C67" i="2"/>
  <c r="D41" i="2"/>
  <c r="D40" i="2" s="1"/>
  <c r="C35" i="2"/>
  <c r="C37" i="2"/>
  <c r="D18" i="2"/>
  <c r="D17" i="2" s="1"/>
  <c r="C18" i="2"/>
  <c r="C17" i="2" s="1"/>
  <c r="D24" i="2"/>
  <c r="D23" i="2" s="1"/>
  <c r="C24" i="2"/>
  <c r="C23" i="2" s="1"/>
  <c r="E14" i="4"/>
  <c r="E13" i="4" s="1"/>
  <c r="E12" i="4" s="1"/>
  <c r="E11" i="4" s="1"/>
  <c r="D18" i="4"/>
  <c r="D17" i="4" s="1"/>
  <c r="D16" i="4" s="1"/>
  <c r="D68" i="2"/>
  <c r="D67" i="2" s="1"/>
  <c r="D49" i="2"/>
  <c r="C50" i="2"/>
  <c r="C49" i="2" s="1"/>
  <c r="D46" i="2"/>
  <c r="D45" i="2" s="1"/>
  <c r="D37" i="2"/>
  <c r="D35" i="2"/>
  <c r="D92" i="3"/>
  <c r="D91" i="3" s="1"/>
  <c r="D90" i="3" s="1"/>
  <c r="C79" i="3"/>
  <c r="C78" i="3" s="1"/>
  <c r="C77" i="3" s="1"/>
  <c r="D79" i="3"/>
  <c r="D78" i="3" s="1"/>
  <c r="D77" i="3" s="1"/>
  <c r="D75" i="3"/>
  <c r="D74" i="3" s="1"/>
  <c r="D73" i="3" s="1"/>
  <c r="D61" i="3"/>
  <c r="D60" i="3" s="1"/>
  <c r="D59" i="3" s="1"/>
  <c r="D41" i="3"/>
  <c r="D34" i="3"/>
  <c r="C34" i="3"/>
  <c r="D25" i="3"/>
  <c r="D24" i="3" s="1"/>
  <c r="D15" i="3"/>
  <c r="D14" i="3" s="1"/>
  <c r="D49" i="3"/>
  <c r="D48" i="3" s="1"/>
  <c r="D47" i="3" s="1"/>
  <c r="E73" i="2" l="1"/>
  <c r="C61" i="2"/>
  <c r="C56" i="2" s="1"/>
  <c r="E64" i="2"/>
  <c r="D56" i="2"/>
  <c r="E74" i="2"/>
  <c r="E65" i="2"/>
  <c r="C47" i="3"/>
  <c r="E47" i="3" s="1"/>
  <c r="C34" i="2"/>
  <c r="C31" i="2" s="1"/>
  <c r="E39" i="2"/>
  <c r="C40" i="3"/>
  <c r="E33" i="3"/>
  <c r="D34" i="2"/>
  <c r="D31" i="2" s="1"/>
  <c r="D10" i="4"/>
  <c r="D14" i="4"/>
  <c r="D13" i="4" s="1"/>
  <c r="D12" i="4" s="1"/>
  <c r="D11" i="4" s="1"/>
  <c r="D71" i="3"/>
  <c r="E70" i="3" s="1"/>
  <c r="D64" i="3"/>
  <c r="D45" i="3"/>
  <c r="E93" i="3"/>
  <c r="E92" i="3"/>
  <c r="E91" i="3"/>
  <c r="E90" i="3"/>
  <c r="E80" i="3"/>
  <c r="E79" i="3"/>
  <c r="E78" i="3"/>
  <c r="E77" i="3"/>
  <c r="E76" i="3"/>
  <c r="E75" i="3"/>
  <c r="E74" i="3"/>
  <c r="E73" i="3"/>
  <c r="E72" i="3"/>
  <c r="E71" i="3"/>
  <c r="E66" i="3"/>
  <c r="E62" i="3"/>
  <c r="E61" i="3"/>
  <c r="E60" i="3"/>
  <c r="E59" i="3"/>
  <c r="E58" i="3"/>
  <c r="E53" i="3"/>
  <c r="E52" i="3"/>
  <c r="E51" i="3"/>
  <c r="E50" i="3"/>
  <c r="E49" i="3"/>
  <c r="E48" i="3"/>
  <c r="E46" i="3"/>
  <c r="E44" i="3"/>
  <c r="E43" i="3"/>
  <c r="E42" i="3"/>
  <c r="E41" i="3"/>
  <c r="E39" i="3"/>
  <c r="E35" i="3"/>
  <c r="E34" i="3"/>
  <c r="E32" i="3"/>
  <c r="E31" i="3"/>
  <c r="E30" i="3"/>
  <c r="E26" i="3"/>
  <c r="E25" i="3"/>
  <c r="E24" i="3"/>
  <c r="E23" i="3"/>
  <c r="E17" i="3"/>
  <c r="E16" i="3"/>
  <c r="E15" i="3"/>
  <c r="E14" i="3"/>
  <c r="E12" i="3"/>
  <c r="E11" i="3"/>
  <c r="E10" i="3"/>
  <c r="E9" i="3"/>
  <c r="E8" i="3"/>
  <c r="E71" i="2"/>
  <c r="E70" i="2"/>
  <c r="E69" i="2"/>
  <c r="E68" i="2"/>
  <c r="E67" i="2"/>
  <c r="E60" i="2"/>
  <c r="E59" i="2"/>
  <c r="E58" i="2"/>
  <c r="E55" i="2"/>
  <c r="E51" i="2"/>
  <c r="E50" i="2"/>
  <c r="E49" i="2"/>
  <c r="E47" i="2"/>
  <c r="E46" i="2"/>
  <c r="E45" i="2"/>
  <c r="E44" i="2"/>
  <c r="E43" i="2"/>
  <c r="E42" i="2"/>
  <c r="E41" i="2"/>
  <c r="E40" i="2"/>
  <c r="E38" i="2"/>
  <c r="E37" i="2"/>
  <c r="E36" i="2"/>
  <c r="E35" i="2"/>
  <c r="E33" i="2"/>
  <c r="E32" i="2"/>
  <c r="E27" i="2"/>
  <c r="E26" i="2"/>
  <c r="E25" i="2"/>
  <c r="E24" i="2"/>
  <c r="E23" i="2"/>
  <c r="E22" i="2"/>
  <c r="E21" i="2"/>
  <c r="E20" i="2"/>
  <c r="E19" i="2"/>
  <c r="E18" i="2"/>
  <c r="E17" i="2"/>
  <c r="E40" i="3" l="1"/>
  <c r="E61" i="2"/>
  <c r="E56" i="2"/>
  <c r="E57" i="2"/>
  <c r="E34" i="2"/>
  <c r="E45" i="3"/>
  <c r="E31" i="2"/>
  <c r="E19" i="3"/>
  <c r="D13" i="3"/>
  <c r="D18" i="3"/>
  <c r="E65" i="3"/>
  <c r="E64" i="3"/>
  <c r="E63" i="3"/>
  <c r="C14" i="2"/>
  <c r="E16" i="2"/>
  <c r="E48" i="2"/>
  <c r="D7" i="3" l="1"/>
  <c r="E19" i="4" s="1"/>
  <c r="E18" i="4" s="1"/>
  <c r="E17" i="4" s="1"/>
  <c r="E16" i="4" s="1"/>
  <c r="E10" i="4" s="1"/>
  <c r="E14" i="2"/>
  <c r="E13" i="3"/>
  <c r="E18" i="3"/>
  <c r="E15" i="2"/>
  <c r="E7" i="3" l="1"/>
</calcChain>
</file>

<file path=xl/sharedStrings.xml><?xml version="1.0" encoding="utf-8"?>
<sst xmlns="http://schemas.openxmlformats.org/spreadsheetml/2006/main" count="365" uniqueCount="285">
  <si>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</si>
  <si>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</si>
  <si>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</si>
  <si>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</si>
  <si>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</si>
  <si>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</si>
  <si>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Доходы бюджета - всего</t>
  </si>
  <si>
    <t>x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</si>
  <si>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</si>
  <si>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</si>
  <si>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</si>
  <si>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</si>
  <si>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</si>
  <si>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</si>
  <si>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</si>
  <si>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</si>
  <si>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</si>
  <si>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</si>
  <si>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</si>
  <si>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</si>
  <si>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</si>
  <si>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</si>
  <si>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</si>
  <si>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</si>
  <si>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</si>
  <si>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</si>
  <si>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</si>
  <si>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</si>
  <si>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</si>
  <si>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</si>
  <si>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</si>
  <si>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-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</si>
  <si>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</si>
  <si>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</si>
  <si>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</si>
  <si>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</si>
  <si>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</si>
  <si>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</si>
  <si>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</si>
  <si>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</si>
  <si>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</si>
  <si>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</si>
  <si>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</si>
  <si>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</si>
  <si>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</si>
  <si>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</si>
  <si>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</si>
  <si>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</si>
  <si>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</si>
  <si>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</si>
  <si>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984 1 00 00000 00 0000 000</t>
  </si>
  <si>
    <t xml:space="preserve">  ГОСУДАРСТВЕННАЯ ПОШЛИНА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</si>
  <si>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</si>
  <si>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</si>
  <si>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</si>
  <si>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</si>
  <si>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</si>
  <si>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</si>
  <si>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</si>
  <si>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</si>
  <si>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</si>
  <si>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>984 2 02 10000 00 0000 151</t>
  </si>
  <si>
    <t xml:space="preserve">  Дотации на выравнивание бюджетной обеспеченности</t>
  </si>
  <si>
    <t>984 2 02 15001 00 0000 151</t>
  </si>
  <si>
    <t xml:space="preserve">  Дотации бюджетам сельских поселений на выравнивание бюджетной обеспеченности</t>
  </si>
  <si>
    <t>984 2 02 15001 10 0000 151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</si>
  <si>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</si>
  <si>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</si>
  <si>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</si>
  <si>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</si>
  <si>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</si>
  <si>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</si>
  <si>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</si>
  <si>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</si>
  <si>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</si>
  <si>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</si>
  <si>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</si>
  <si>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</si>
  <si>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Центральный аппарат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</si>
  <si>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</si>
  <si>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</si>
  <si>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</si>
  <si>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межбюджетные трансферты бюджету муниципальног</t>
  </si>
  <si>
    <t xml:space="preserve">  Межбюджетные трансферты</t>
  </si>
  <si>
    <t xml:space="preserve">  Отдельное мероприятие "Обеспечение безопасности и</t>
  </si>
  <si>
    <t xml:space="preserve">  Иные бюджетные ассигнования</t>
  </si>
  <si>
    <t xml:space="preserve">  Резервные средства</t>
  </si>
  <si>
    <t xml:space="preserve">  Выполнение других обязательств государства</t>
  </si>
  <si>
    <t xml:space="preserve">  Уплата налогов, сборов и иных платежей</t>
  </si>
  <si>
    <t xml:space="preserve">  Содержание специалиста по земле</t>
  </si>
  <si>
    <t xml:space="preserve">  Расходы на выплаты персоналу казенных учреждений</t>
  </si>
  <si>
    <t>984 0113 14 0 00 01210 200</t>
  </si>
  <si>
    <t>984 0113 14 0 00 01210 240</t>
  </si>
  <si>
    <t xml:space="preserve">  Осуществление первичного воинского учета на террит</t>
  </si>
  <si>
    <t xml:space="preserve">  Отдельное мероприятие "Развитие транспортной инфра</t>
  </si>
  <si>
    <t xml:space="preserve">  Отдельное мероприятие "Управление муниципальным им</t>
  </si>
  <si>
    <t xml:space="preserve">  Отдельное мероприятие "Развитие жилищно-коммунальн</t>
  </si>
  <si>
    <t xml:space="preserve">  Отдельное мероприятие "Благоустройство территории</t>
  </si>
  <si>
    <t xml:space="preserve">  Отдельное мероприятие "Предоставление мер социальн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</si>
  <si>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</si>
  <si>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</si>
  <si>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</si>
  <si>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</si>
  <si>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</si>
  <si>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</si>
  <si>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</si>
  <si>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</si>
  <si>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</si>
  <si>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</si>
  <si>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</si>
  <si>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</si>
  <si>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</si>
  <si>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</si>
  <si>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</si>
  <si>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</si>
  <si>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</si>
  <si>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</si>
  <si>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</si>
  <si>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</si>
  <si>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</si>
  <si>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</si>
  <si>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</si>
  <si>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</si>
  <si>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</si>
  <si>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</si>
  <si>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3</t>
  </si>
  <si>
    <t>НАЛОГОВЫЕ ДОХОДЫ</t>
  </si>
  <si>
    <t>000 1 00 00000 00 000 000</t>
  </si>
  <si>
    <t>000 1 00 00000 00 0000 000</t>
  </si>
  <si>
    <t>НЕНАЛОГОВЫЕ ДОХОДЫ</t>
  </si>
  <si>
    <t xml:space="preserve">Утвержденные бюджетные назначения, рублей </t>
  </si>
  <si>
    <t>Исполнено, рублей</t>
  </si>
  <si>
    <t>% исполнения</t>
  </si>
  <si>
    <t>поселения</t>
  </si>
  <si>
    <t>Утвержденные бюджетные назначения, рублей</t>
  </si>
  <si>
    <t>Приложение 1</t>
  </si>
  <si>
    <t xml:space="preserve">                                                                                                                                                </t>
  </si>
  <si>
    <t>к постановлению администрации</t>
  </si>
  <si>
    <t>Дотации бюджетам бюджетной системы Российской Федерации</t>
  </si>
  <si>
    <t>984 2 02 10000 00 0000 150</t>
  </si>
  <si>
    <t>Дотации на выравнивание бюджетной обеспеченности</t>
  </si>
  <si>
    <t>984 2 02 15001 00 0000  150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</si>
  <si>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</si>
  <si>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984 2 02 15001 10 0000 150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</si>
  <si>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</si>
  <si>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</si>
  <si>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984 2 07 00000 00 0000 000</t>
  </si>
  <si>
    <t>984 2 07 05000 10 0000 150</t>
  </si>
  <si>
    <t>984 2 07 05030 10 0000 150</t>
  </si>
  <si>
    <t>Налоги на совокупный доход</t>
  </si>
  <si>
    <t>Единый сельскохозяйственный налог</t>
  </si>
  <si>
    <t>000 1 05 00000 00 0000110</t>
  </si>
  <si>
    <t>000 1 05 03000 01 0000110</t>
  </si>
  <si>
    <t>000 1 05 03010 01 0000110</t>
  </si>
  <si>
    <t>983 1 11 05075 10 0000 120</t>
  </si>
  <si>
    <t>983 1 11 05000 00 0000 120</t>
  </si>
  <si>
    <t>983 1 11 00000 00 0000 000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</si>
  <si>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</si>
  <si>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</si>
  <si>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983 1 08 04020 01 0000 110</t>
  </si>
  <si>
    <t>983 1 08 04000 01 0000 110</t>
  </si>
  <si>
    <t>983 1 08 00000 00 0000 000</t>
  </si>
  <si>
    <t>983 1 14 06025 10 0000 430</t>
  </si>
  <si>
    <t>983 1 14 06020 00 0000 430</t>
  </si>
  <si>
    <t>983 1 14 06000 00 0000 430</t>
  </si>
  <si>
    <t>983 1 14 00000 00 0000 000</t>
  </si>
  <si>
    <t>983 1 17 01050 10 0000 180</t>
  </si>
  <si>
    <t>983 1 17 01000 00 0000 180</t>
  </si>
  <si>
    <t>983 1 17 00000 00 0000 180</t>
  </si>
  <si>
    <t>Невыясненные поступления, зачисляемые в бюджеты поселений</t>
  </si>
  <si>
    <t>Невыясненные поступления</t>
  </si>
  <si>
    <t>Прочие неналоговые доходы</t>
  </si>
  <si>
    <t>983 2 02 49999 10 0000 150</t>
  </si>
  <si>
    <t>983 2 02 49999 00 0000 150</t>
  </si>
  <si>
    <t>983 2 02 40000 00 0000 150</t>
  </si>
  <si>
    <t>983 2 02 35118 10 0000 150</t>
  </si>
  <si>
    <t>983 2 02 35118 00 0000 150</t>
  </si>
  <si>
    <t>983 2 02 30000 00 0000 150</t>
  </si>
  <si>
    <t>Слудского сельского</t>
  </si>
  <si>
    <t>983 2 00 00000 00 0000 000</t>
  </si>
  <si>
    <t>983 2 02 00000 00 0000 000</t>
  </si>
  <si>
    <t>983 0102 13 0 00 01010 000</t>
  </si>
  <si>
    <t xml:space="preserve">  Фонд оплаты труда государственных (муниципальных) органов </t>
  </si>
  <si>
    <t>983 0102 13 0 00 01010 100</t>
  </si>
  <si>
    <t>983 0102 13 0 00 01010 120</t>
  </si>
  <si>
    <t>983 0102 13 0 00 01010 121</t>
  </si>
  <si>
    <t>983 0102 13 0 00 01010 129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</si>
  <si>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</si>
  <si>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983 0104 13 0 00 01100 129</t>
  </si>
  <si>
    <t>983 0104 13 0 00 01100 121</t>
  </si>
  <si>
    <t xml:space="preserve">  Фонд оплаты труда государственных (муниципальных) органов</t>
  </si>
  <si>
    <t>983 0104 13 0 00 01100 120</t>
  </si>
  <si>
    <t>983 0104 13 0 00 01100 100</t>
  </si>
  <si>
    <t>983 0104 13 0 00 01100 000</t>
  </si>
  <si>
    <t>983 0104 13 0 00 01100 244</t>
  </si>
  <si>
    <t>983 0104 13 0 00 01100 240</t>
  </si>
  <si>
    <t>983 0104 13 0 00 01100 200</t>
  </si>
  <si>
    <t>983 0104 13 0 00 18110 540</t>
  </si>
  <si>
    <t>983 0104 13 0 00 18110 500</t>
  </si>
  <si>
    <t>983 0104 13 0 00 18110 000</t>
  </si>
  <si>
    <t>983 0104 13 0 00 01100 800</t>
  </si>
  <si>
    <t>983 0104 13 0 00 01100 850</t>
  </si>
  <si>
    <t>983 0111 13 0 00 10000 000</t>
  </si>
  <si>
    <t>983 0111 13 0 00 10000 800</t>
  </si>
  <si>
    <t>983 0111 13 0 00 10000 870</t>
  </si>
  <si>
    <t>983 0113 13 0 00 01200 240</t>
  </si>
  <si>
    <t>983 0113 13 0 00 01200 200</t>
  </si>
  <si>
    <t>983 0113 13 0 00 01200 000</t>
  </si>
  <si>
    <t>983 0113 13 0 00 01200 850</t>
  </si>
  <si>
    <t>983 0113 13 0 00 01200 800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</si>
  <si>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</si>
  <si>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983 0113 13 0 00 01210 119</t>
  </si>
  <si>
    <t>983 0113 13 0 00 01210 111</t>
  </si>
  <si>
    <t>983 0113 13 0 00 01210 110</t>
  </si>
  <si>
    <t>983 0113 13 0 00 01210 100</t>
  </si>
  <si>
    <t>983 0113 13 0 00 01210 000</t>
  </si>
  <si>
    <t xml:space="preserve">  Фонд оплаты труда казенных учреждений</t>
  </si>
  <si>
    <t>983 0203 13 0 00 51180 240</t>
  </si>
  <si>
    <t>983 0203 13 0 00 51180 200</t>
  </si>
  <si>
    <t xml:space="preserve">  Иные выплаты персоналу государственных (муниципальных) органов,</t>
  </si>
  <si>
    <t>983 0203 13 0 00 51180 129</t>
  </si>
  <si>
    <t>983 0203 13 0 00 51180 122</t>
  </si>
  <si>
    <t>983 0203 13 0 00 51180 121</t>
  </si>
  <si>
    <t>983 0203 13 0 00 51180 120</t>
  </si>
  <si>
    <t>983 0203 13 0 00 51180 100</t>
  </si>
  <si>
    <t>983 0203 13 0 00 51180 000</t>
  </si>
  <si>
    <t>983 0412 13 0 00 04000 244</t>
  </si>
  <si>
    <t>983 0412 13 0 00 04000 240</t>
  </si>
  <si>
    <t>983 0412 13 0 00 04000 200</t>
  </si>
  <si>
    <t>983 0412 13 0 00 04000 000</t>
  </si>
  <si>
    <t>983 0409 13 0 00 03000 244</t>
  </si>
  <si>
    <t>983 0409 13 0 00 03000 240</t>
  </si>
  <si>
    <t>983 0409 13 0 00 03000 200</t>
  </si>
  <si>
    <t>983 0409 13 0 00 03000 000</t>
  </si>
  <si>
    <t>Уплата налогов, сборов и иных платежей</t>
  </si>
  <si>
    <t>983 0501 13 0 00 05010 850</t>
  </si>
  <si>
    <t>Иные бюджетные ассигнования</t>
  </si>
  <si>
    <t>983 0501 13 0 00 05010 800</t>
  </si>
  <si>
    <t>983 0501 13 0 00 05010 244</t>
  </si>
  <si>
    <t>Жилищно-коммунальное хозяйство</t>
  </si>
  <si>
    <t>983 0501 13 0 00 05010 240</t>
  </si>
  <si>
    <t>983 0501 13 0 00 05010 200</t>
  </si>
  <si>
    <t>983 0501 13 0 00 05010 000</t>
  </si>
  <si>
    <t>983 0502 13 0 00 05000 244</t>
  </si>
  <si>
    <t>983 0502 13 0 00 05000 240</t>
  </si>
  <si>
    <t>983 0502 13 0 00 05000 200</t>
  </si>
  <si>
    <t>983 0502 13 0 00 05000 000</t>
  </si>
  <si>
    <t>983 0503 13 0 00 09000 244</t>
  </si>
  <si>
    <t>983 0503 13 0 00 09000 240</t>
  </si>
  <si>
    <t>983 0503 13 0 00 09000 200</t>
  </si>
  <si>
    <t>983 0503 13 0 00 09000 000</t>
  </si>
  <si>
    <t>983 0503 13 0 00 15170 240</t>
  </si>
  <si>
    <t>983 0503 13 0 00 15170 200</t>
  </si>
  <si>
    <t>983 0503 13 0 00 15170 000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</si>
  <si>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</si>
  <si>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983 0705 13 0 00 S5560 240</t>
  </si>
  <si>
    <t>983 0705 13 0 00 S5560 200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</si>
  <si>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</si>
  <si>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983 0705 13 0 00 S5560 000</t>
  </si>
  <si>
    <t>983 0705 13 0 00 15560 240</t>
  </si>
  <si>
    <t>983 0705 13 0 00 15560 200</t>
  </si>
  <si>
    <t>983 0705 13 0 00 15560 000</t>
  </si>
  <si>
    <t>983 1001 13 0 00 07000 321</t>
  </si>
  <si>
    <t>983 1001 13 0 00 07000 320</t>
  </si>
  <si>
    <t>983 1001 13 0 00 07000 300</t>
  </si>
  <si>
    <t>983 1001 13 0 00 07000 000</t>
  </si>
  <si>
    <t xml:space="preserve">  Закупка товаров, работ и услуг для обеспечения государственных (муниципальных) нужд</t>
  </si>
  <si>
    <t xml:space="preserve">  Отдельное мероприятие "Обеспечение пожарной безопасности"</t>
  </si>
  <si>
    <t>983 0310 13 0 00 02000 244</t>
  </si>
  <si>
    <t>983 0310 13 0 00 02000 240</t>
  </si>
  <si>
    <t>983 0310 13 0 00 02000 200</t>
  </si>
  <si>
    <t>983 0310 13 0 00 02000 000</t>
  </si>
  <si>
    <t xml:space="preserve">Межбюджетные трансферты, передаваемые бюджетам сельских поселений из бюджетов муниципальных районов на осуществление части полномочий по решению вопросов местного значения в соответствии с заключенными
соглашениями.
</t>
  </si>
  <si>
    <t>Иные межбюджетные трансферты</t>
  </si>
  <si>
    <t>983 202 400140 00 0000 150</t>
  </si>
  <si>
    <t>983 202 400141 00 0000 150</t>
  </si>
  <si>
    <t>983 0113 13 0 00 01200 830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</si>
  <si>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</si>
  <si>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</si>
  <si>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Отчет об исполнении бюджета Слудского сельского поселения по доходам, расходам и источникам финансирования дефицита бюджета за 1 квартал 2022 года.</t>
  </si>
  <si>
    <t>Обеспечение проведения выборов и референдумов</t>
  </si>
  <si>
    <t>983 0107 13 0 00 11000 880</t>
  </si>
  <si>
    <t>983 0104 13 0 00 01100 247</t>
  </si>
  <si>
    <t>Закупка энергетических ресурсов</t>
  </si>
  <si>
    <t>от   05.04.2022     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</si>
</sst>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#,##0.00_ ;\-#,##0.00"/>
    <numFmt numFmtId="166" formatCode="#,##0.0"/>
    <numFmt numFmtId="167" formatCode="_-* #,##0.00&quot;р.&quot;_-;\-* #,##0.00&quot;р.&quot;_-;_-* &quot;-&quot;??&quot;р.&quot;_-;_-@_-"/>
  </numFmts>
  <fonts count="3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1"/>
      <color rgb="FF000000"/>
      <name val="Arial Cyr"/>
      <charset val="204"/>
    </font>
    <font>
      <sz val="14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2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11"/>
      <color rgb="FFFF000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8"/>
      <color rgb="FFFF0000"/>
      <name val="Arial Cyr"/>
    </font>
    <font>
      <sz val="11"/>
      <color rgb="FFFF0000"/>
      <name val="Arial Cyr"/>
    </font>
    <font>
      <sz val="10"/>
      <color rgb="FFFF0000"/>
      <name val="Arial Cyr"/>
    </font>
    <font>
      <sz val="11"/>
      <color rgb="FFFF0000"/>
      <name val="Calibri"/>
      <family val="2"/>
      <scheme val="minor"/>
    </font>
    <font>
      <sz val="8"/>
      <name val="Arial Cyr"/>
    </font>
    <font>
      <sz val="10"/>
      <name val="Arial Cyr"/>
    </font>
    <font>
      <sz val="12"/>
      <name val="Arial Cyr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9"/>
      <name val="Arial Cyr"/>
    </font>
    <font>
      <sz val="1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2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3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33" fillId="0" borderId="1"/>
    <xf numFmtId="0" fontId="24" fillId="0" borderId="1"/>
    <xf numFmtId="167" fontId="24" fillId="0" borderId="1" applyFont="0" applyFill="0" applyBorder="0" applyAlignment="0" applyProtection="0"/>
    <xf numFmtId="167" fontId="24" fillId="0" borderId="1" applyFont="0" applyFill="0" applyBorder="0" applyAlignment="0" applyProtection="0"/>
    <xf numFmtId="167" fontId="24" fillId="0" borderId="1" applyFont="0" applyFill="0" applyBorder="0" applyAlignment="0" applyProtection="0"/>
    <xf numFmtId="0" fontId="12" fillId="0" borderId="1"/>
    <xf numFmtId="0" fontId="12" fillId="0" borderId="1"/>
  </cellStyleXfs>
  <cellXfs count="17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26" xfId="59" applyNumberFormat="1" applyProtection="1">
      <alignment horizontal="lef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0" fontId="3" fillId="0" borderId="32" xfId="86" applyNumberFormat="1" applyProtection="1">
      <alignment horizontal="center" vertical="center" shrinkToFit="1"/>
    </xf>
    <xf numFmtId="0" fontId="8" fillId="0" borderId="27" xfId="94" applyNumberFormat="1" applyProtection="1">
      <alignment wrapText="1"/>
    </xf>
    <xf numFmtId="0" fontId="1" fillId="0" borderId="2" xfId="113" applyNumberFormat="1" applyProtection="1"/>
    <xf numFmtId="0" fontId="1" fillId="0" borderId="11" xfId="115" applyNumberFormat="1" applyProtection="1"/>
    <xf numFmtId="0" fontId="14" fillId="0" borderId="1" xfId="1" applyNumberFormat="1" applyFont="1" applyProtection="1"/>
    <xf numFmtId="0" fontId="14" fillId="0" borderId="1" xfId="5" applyNumberFormat="1" applyFont="1" applyProtection="1"/>
    <xf numFmtId="0" fontId="14" fillId="0" borderId="1" xfId="6" applyNumberFormat="1" applyFont="1" applyProtection="1"/>
    <xf numFmtId="0" fontId="14" fillId="0" borderId="1" xfId="10" applyNumberFormat="1" applyFont="1" applyProtection="1"/>
    <xf numFmtId="0" fontId="14" fillId="0" borderId="1" xfId="1" applyNumberFormat="1" applyFont="1" applyAlignment="1" applyProtection="1"/>
    <xf numFmtId="0" fontId="14" fillId="0" borderId="1" xfId="2" applyNumberFormat="1" applyFont="1" applyAlignment="1" applyProtection="1"/>
    <xf numFmtId="0" fontId="17" fillId="0" borderId="0" xfId="0" applyFont="1"/>
    <xf numFmtId="4" fontId="18" fillId="0" borderId="23" xfId="62" applyNumberFormat="1" applyFont="1" applyProtection="1">
      <alignment horizontal="right" wrapText="1"/>
    </xf>
    <xf numFmtId="4" fontId="19" fillId="0" borderId="23" xfId="47" applyNumberFormat="1" applyFont="1" applyProtection="1">
      <alignment horizontal="right" shrinkToFit="1"/>
    </xf>
    <xf numFmtId="4" fontId="14" fillId="0" borderId="23" xfId="47" applyNumberFormat="1" applyFont="1" applyProtection="1">
      <alignment horizontal="right" shrinkToFit="1"/>
    </xf>
    <xf numFmtId="166" fontId="14" fillId="0" borderId="17" xfId="39" applyNumberFormat="1" applyFont="1" applyProtection="1">
      <alignment horizontal="right" shrinkToFit="1"/>
    </xf>
    <xf numFmtId="49" fontId="20" fillId="0" borderId="17" xfId="84" applyNumberFormat="1" applyFont="1" applyProtection="1">
      <alignment horizontal="center" vertical="center"/>
    </xf>
    <xf numFmtId="4" fontId="20" fillId="0" borderId="17" xfId="39" applyNumberFormat="1" applyFont="1" applyProtection="1">
      <alignment horizontal="right" shrinkToFit="1"/>
    </xf>
    <xf numFmtId="4" fontId="20" fillId="0" borderId="24" xfId="54" applyNumberFormat="1" applyFont="1" applyProtection="1">
      <alignment horizontal="right" shrinkToFit="1"/>
    </xf>
    <xf numFmtId="49" fontId="20" fillId="0" borderId="13" xfId="87" applyNumberFormat="1" applyFont="1" applyProtection="1">
      <alignment horizontal="center" vertical="center"/>
    </xf>
    <xf numFmtId="4" fontId="20" fillId="0" borderId="13" xfId="91" applyNumberFormat="1" applyFont="1" applyProtection="1">
      <alignment horizontal="right" shrinkToFit="1"/>
    </xf>
    <xf numFmtId="4" fontId="20" fillId="0" borderId="27" xfId="92" applyNumberFormat="1" applyFont="1" applyProtection="1">
      <alignment horizontal="right" shrinkToFit="1"/>
    </xf>
    <xf numFmtId="49" fontId="20" fillId="0" borderId="27" xfId="96" applyNumberFormat="1" applyFont="1" applyProtection="1">
      <alignment horizontal="center" shrinkToFit="1"/>
    </xf>
    <xf numFmtId="49" fontId="20" fillId="0" borderId="13" xfId="97" applyNumberFormat="1" applyFont="1" applyProtection="1">
      <alignment horizontal="center" vertical="center" shrinkToFit="1"/>
    </xf>
    <xf numFmtId="4" fontId="19" fillId="0" borderId="23" xfId="39" applyNumberFormat="1" applyFont="1" applyBorder="1" applyProtection="1">
      <alignment horizontal="right" shrinkToFit="1"/>
    </xf>
    <xf numFmtId="166" fontId="19" fillId="0" borderId="35" xfId="39" applyNumberFormat="1" applyFont="1" applyBorder="1" applyProtection="1">
      <alignment horizontal="right" shrinkToFit="1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49" fontId="3" fillId="0" borderId="34" xfId="35" applyNumberFormat="1" applyBorder="1" applyProtection="1">
      <alignment horizontal="center" vertical="center"/>
    </xf>
    <xf numFmtId="166" fontId="19" fillId="0" borderId="36" xfId="39" applyNumberFormat="1" applyFont="1" applyBorder="1" applyProtection="1">
      <alignment horizontal="right" shrinkToFit="1"/>
    </xf>
    <xf numFmtId="166" fontId="19" fillId="0" borderId="37" xfId="39" applyNumberFormat="1" applyFont="1" applyBorder="1" applyProtection="1">
      <alignment horizontal="right" shrinkToFit="1"/>
    </xf>
    <xf numFmtId="166" fontId="14" fillId="0" borderId="23" xfId="39" applyNumberFormat="1" applyFont="1" applyBorder="1" applyProtection="1">
      <alignment horizontal="right" shrinkToFit="1"/>
    </xf>
    <xf numFmtId="166" fontId="14" fillId="0" borderId="38" xfId="39" applyNumberFormat="1" applyFont="1" applyBorder="1" applyProtection="1">
      <alignment horizontal="right" shrinkToFit="1"/>
    </xf>
    <xf numFmtId="166" fontId="14" fillId="0" borderId="36" xfId="39" applyNumberFormat="1" applyFont="1" applyBorder="1" applyProtection="1">
      <alignment horizontal="right" shrinkToFit="1"/>
    </xf>
    <xf numFmtId="166" fontId="14" fillId="0" borderId="37" xfId="39" applyNumberFormat="1" applyFont="1" applyBorder="1" applyProtection="1">
      <alignment horizontal="right" shrinkToFit="1"/>
    </xf>
    <xf numFmtId="166" fontId="19" fillId="0" borderId="38" xfId="39" applyNumberFormat="1" applyFont="1" applyBorder="1" applyProtection="1">
      <alignment horizontal="right" shrinkToFit="1"/>
    </xf>
    <xf numFmtId="166" fontId="14" fillId="0" borderId="39" xfId="39" applyNumberFormat="1" applyFont="1" applyBorder="1" applyProtection="1">
      <alignment horizontal="right" shrinkToFit="1"/>
    </xf>
    <xf numFmtId="166" fontId="14" fillId="0" borderId="40" xfId="39" applyNumberFormat="1" applyFont="1" applyBorder="1" applyProtection="1">
      <alignment horizontal="right" shrinkToFit="1"/>
    </xf>
    <xf numFmtId="49" fontId="19" fillId="0" borderId="42" xfId="46" applyNumberFormat="1" applyFont="1" applyBorder="1" applyProtection="1">
      <alignment horizontal="center"/>
    </xf>
    <xf numFmtId="49" fontId="14" fillId="0" borderId="42" xfId="46" applyNumberFormat="1" applyFont="1" applyBorder="1" applyProtection="1">
      <alignment horizontal="center"/>
    </xf>
    <xf numFmtId="0" fontId="13" fillId="0" borderId="41" xfId="44" applyNumberFormat="1" applyFont="1" applyBorder="1" applyProtection="1">
      <alignment horizontal="left" wrapText="1" indent="2"/>
    </xf>
    <xf numFmtId="0" fontId="3" fillId="0" borderId="43" xfId="44" applyNumberFormat="1" applyBorder="1" applyProtection="1">
      <alignment horizontal="left" wrapText="1" indent="2"/>
    </xf>
    <xf numFmtId="0" fontId="13" fillId="0" borderId="43" xfId="44" applyNumberFormat="1" applyFont="1" applyBorder="1" applyProtection="1">
      <alignment horizontal="left" wrapText="1" indent="2"/>
    </xf>
    <xf numFmtId="0" fontId="3" fillId="0" borderId="41" xfId="44" applyNumberFormat="1" applyBorder="1" applyProtection="1">
      <alignment horizontal="left" wrapText="1" indent="2"/>
    </xf>
    <xf numFmtId="0" fontId="3" fillId="0" borderId="45" xfId="44" applyNumberFormat="1" applyBorder="1" applyProtection="1">
      <alignment horizontal="left" wrapText="1" indent="2"/>
    </xf>
    <xf numFmtId="4" fontId="14" fillId="0" borderId="42" xfId="47" applyNumberFormat="1" applyFont="1" applyBorder="1" applyProtection="1">
      <alignment horizontal="right" shrinkToFit="1"/>
    </xf>
    <xf numFmtId="49" fontId="14" fillId="0" borderId="44" xfId="46" applyNumberFormat="1" applyFont="1" applyBorder="1" applyProtection="1">
      <alignment horizontal="center"/>
    </xf>
    <xf numFmtId="49" fontId="19" fillId="0" borderId="42" xfId="38" applyNumberFormat="1" applyFont="1" applyBorder="1" applyProtection="1">
      <alignment horizontal="center"/>
    </xf>
    <xf numFmtId="49" fontId="14" fillId="0" borderId="3" xfId="46" applyNumberFormat="1" applyFont="1" applyBorder="1" applyProtection="1">
      <alignment horizontal="center"/>
    </xf>
    <xf numFmtId="0" fontId="13" fillId="0" borderId="46" xfId="36" applyNumberFormat="1" applyFont="1" applyBorder="1" applyProtection="1">
      <alignment horizontal="left" wrapText="1"/>
    </xf>
    <xf numFmtId="49" fontId="20" fillId="0" borderId="47" xfId="42" applyNumberFormat="1" applyFont="1" applyBorder="1" applyProtection="1">
      <alignment horizontal="center"/>
    </xf>
    <xf numFmtId="49" fontId="20" fillId="0" borderId="48" xfId="42" applyNumberFormat="1" applyFont="1" applyBorder="1" applyProtection="1">
      <alignment horizontal="center"/>
    </xf>
    <xf numFmtId="4" fontId="18" fillId="0" borderId="23" xfId="62" applyNumberFormat="1" applyFont="1" applyFill="1" applyProtection="1">
      <alignment horizontal="right" wrapText="1"/>
    </xf>
    <xf numFmtId="0" fontId="3" fillId="0" borderId="50" xfId="59" applyNumberFormat="1" applyBorder="1" applyProtection="1">
      <alignment horizontal="left" wrapTex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3" fillId="0" borderId="20" xfId="50" applyNumberFormat="1" applyBorder="1" applyProtection="1">
      <alignment horizontal="center" vertical="center" shrinkToFit="1"/>
    </xf>
    <xf numFmtId="49" fontId="3" fillId="0" borderId="20" xfId="51" applyNumberFormat="1" applyBorder="1" applyProtection="1">
      <alignment horizontal="center" vertical="center" shrinkToFit="1"/>
    </xf>
    <xf numFmtId="49" fontId="3" fillId="0" borderId="51" xfId="38" applyNumberFormat="1" applyBorder="1" applyProtection="1">
      <alignment horizontal="center"/>
    </xf>
    <xf numFmtId="49" fontId="1" fillId="0" borderId="52" xfId="61" applyNumberFormat="1" applyFont="1" applyBorder="1" applyProtection="1">
      <alignment horizontal="center" wrapText="1"/>
    </xf>
    <xf numFmtId="4" fontId="18" fillId="0" borderId="35" xfId="62" applyNumberFormat="1" applyFont="1" applyBorder="1" applyProtection="1">
      <alignment horizontal="right" wrapText="1"/>
    </xf>
    <xf numFmtId="166" fontId="18" fillId="0" borderId="54" xfId="54" applyNumberFormat="1" applyFont="1" applyBorder="1" applyProtection="1">
      <alignment horizontal="right" shrinkToFit="1"/>
    </xf>
    <xf numFmtId="166" fontId="18" fillId="0" borderId="53" xfId="54" applyNumberFormat="1" applyFont="1" applyBorder="1" applyProtection="1">
      <alignment horizontal="right" shrinkToFit="1"/>
    </xf>
    <xf numFmtId="166" fontId="18" fillId="0" borderId="55" xfId="54" applyNumberFormat="1" applyFont="1" applyBorder="1" applyProtection="1">
      <alignment horizontal="right" shrinkToFit="1"/>
    </xf>
    <xf numFmtId="166" fontId="18" fillId="0" borderId="56" xfId="54" applyNumberFormat="1" applyFont="1" applyBorder="1" applyProtection="1">
      <alignment horizontal="right" shrinkToFit="1"/>
    </xf>
    <xf numFmtId="166" fontId="18" fillId="0" borderId="43" xfId="54" applyNumberFormat="1" applyFont="1" applyBorder="1" applyProtection="1">
      <alignment horizontal="right" shrinkToFit="1"/>
    </xf>
    <xf numFmtId="166" fontId="18" fillId="0" borderId="57" xfId="54" applyNumberFormat="1" applyFont="1" applyBorder="1" applyProtection="1">
      <alignment horizontal="right" shrinkToFit="1"/>
    </xf>
    <xf numFmtId="49" fontId="1" fillId="0" borderId="42" xfId="61" applyNumberFormat="1" applyFont="1" applyBorder="1" applyProtection="1">
      <alignment horizontal="center" wrapText="1"/>
    </xf>
    <xf numFmtId="0" fontId="3" fillId="0" borderId="58" xfId="59" applyNumberFormat="1" applyBorder="1" applyProtection="1">
      <alignment horizontal="left" wrapText="1"/>
    </xf>
    <xf numFmtId="0" fontId="3" fillId="0" borderId="59" xfId="59" applyNumberFormat="1" applyBorder="1" applyProtection="1">
      <alignment horizontal="left" wrapText="1"/>
    </xf>
    <xf numFmtId="166" fontId="18" fillId="0" borderId="61" xfId="54" applyNumberFormat="1" applyFont="1" applyBorder="1" applyProtection="1">
      <alignment horizontal="right" shrinkToFit="1"/>
    </xf>
    <xf numFmtId="166" fontId="18" fillId="0" borderId="62" xfId="54" applyNumberFormat="1" applyFont="1" applyBorder="1" applyProtection="1">
      <alignment horizontal="right" shrinkToFit="1"/>
    </xf>
    <xf numFmtId="166" fontId="18" fillId="0" borderId="63" xfId="54" applyNumberFormat="1" applyFont="1" applyBorder="1" applyProtection="1">
      <alignment horizontal="right" shrinkToFit="1"/>
    </xf>
    <xf numFmtId="0" fontId="6" fillId="0" borderId="1" xfId="72" applyNumberFormat="1" applyBorder="1" applyProtection="1"/>
    <xf numFmtId="0" fontId="0" fillId="0" borderId="64" xfId="0" applyBorder="1" applyProtection="1">
      <protection locked="0"/>
    </xf>
    <xf numFmtId="4" fontId="21" fillId="0" borderId="23" xfId="47" applyNumberFormat="1" applyFont="1" applyProtection="1">
      <alignment horizontal="right" shrinkToFit="1"/>
    </xf>
    <xf numFmtId="0" fontId="22" fillId="0" borderId="65" xfId="0" applyNumberFormat="1" applyFont="1" applyBorder="1" applyAlignment="1">
      <alignment horizontal="left" wrapText="1" indent="2"/>
    </xf>
    <xf numFmtId="49" fontId="25" fillId="0" borderId="66" xfId="0" applyNumberFormat="1" applyFont="1" applyBorder="1" applyAlignment="1">
      <alignment horizontal="center"/>
    </xf>
    <xf numFmtId="0" fontId="26" fillId="0" borderId="41" xfId="44" applyNumberFormat="1" applyFont="1" applyBorder="1" applyProtection="1">
      <alignment horizontal="left" wrapText="1" indent="2"/>
    </xf>
    <xf numFmtId="49" fontId="27" fillId="0" borderId="47" xfId="42" applyNumberFormat="1" applyFont="1" applyBorder="1" applyProtection="1">
      <alignment horizontal="center"/>
    </xf>
    <xf numFmtId="166" fontId="21" fillId="0" borderId="23" xfId="39" applyNumberFormat="1" applyFont="1" applyBorder="1" applyProtection="1">
      <alignment horizontal="right" shrinkToFit="1"/>
    </xf>
    <xf numFmtId="0" fontId="28" fillId="0" borderId="5" xfId="32" applyNumberFormat="1" applyFont="1" applyProtection="1"/>
    <xf numFmtId="0" fontId="29" fillId="0" borderId="64" xfId="0" applyFont="1" applyBorder="1" applyProtection="1">
      <protection locked="0"/>
    </xf>
    <xf numFmtId="0" fontId="29" fillId="0" borderId="0" xfId="0" applyFont="1" applyProtection="1">
      <protection locked="0"/>
    </xf>
    <xf numFmtId="4" fontId="25" fillId="0" borderId="42" xfId="47" applyNumberFormat="1" applyFont="1" applyBorder="1" applyProtection="1">
      <alignment horizontal="right" shrinkToFit="1"/>
    </xf>
    <xf numFmtId="4" fontId="25" fillId="0" borderId="23" xfId="47" applyNumberFormat="1" applyFont="1" applyProtection="1">
      <alignment horizontal="right" shrinkToFit="1"/>
    </xf>
    <xf numFmtId="166" fontId="25" fillId="0" borderId="23" xfId="39" applyNumberFormat="1" applyFont="1" applyBorder="1" applyProtection="1">
      <alignment horizontal="right" shrinkToFit="1"/>
    </xf>
    <xf numFmtId="166" fontId="25" fillId="0" borderId="37" xfId="39" applyNumberFormat="1" applyFont="1" applyBorder="1" applyProtection="1">
      <alignment horizontal="right" shrinkToFit="1"/>
    </xf>
    <xf numFmtId="0" fontId="30" fillId="0" borderId="43" xfId="44" applyNumberFormat="1" applyFont="1" applyBorder="1" applyProtection="1">
      <alignment horizontal="left" wrapText="1" indent="2"/>
    </xf>
    <xf numFmtId="49" fontId="25" fillId="0" borderId="42" xfId="46" applyNumberFormat="1" applyFont="1" applyBorder="1" applyProtection="1">
      <alignment horizontal="center"/>
    </xf>
    <xf numFmtId="0" fontId="31" fillId="0" borderId="5" xfId="32" applyNumberFormat="1" applyFont="1" applyProtection="1"/>
    <xf numFmtId="0" fontId="12" fillId="0" borderId="64" xfId="0" applyFont="1" applyBorder="1" applyProtection="1">
      <protection locked="0"/>
    </xf>
    <xf numFmtId="0" fontId="12" fillId="0" borderId="0" xfId="0" applyFont="1" applyProtection="1">
      <protection locked="0"/>
    </xf>
    <xf numFmtId="0" fontId="0" fillId="0" borderId="64" xfId="0" applyFont="1" applyBorder="1" applyProtection="1">
      <protection locked="0"/>
    </xf>
    <xf numFmtId="0" fontId="0" fillId="0" borderId="0" xfId="0" applyFont="1" applyProtection="1">
      <protection locked="0"/>
    </xf>
    <xf numFmtId="49" fontId="31" fillId="0" borderId="42" xfId="61" applyNumberFormat="1" applyFont="1" applyBorder="1" applyProtection="1">
      <alignment horizontal="center" wrapText="1"/>
    </xf>
    <xf numFmtId="4" fontId="32" fillId="0" borderId="23" xfId="62" applyNumberFormat="1" applyFont="1" applyProtection="1">
      <alignment horizontal="right" wrapText="1"/>
    </xf>
    <xf numFmtId="166" fontId="32" fillId="0" borderId="53" xfId="54" applyNumberFormat="1" applyFont="1" applyBorder="1" applyProtection="1">
      <alignment horizontal="right" shrinkToFit="1"/>
    </xf>
    <xf numFmtId="0" fontId="31" fillId="0" borderId="1" xfId="64" applyNumberFormat="1" applyFont="1" applyBorder="1" applyProtection="1">
      <alignment wrapText="1"/>
    </xf>
    <xf numFmtId="0" fontId="1" fillId="0" borderId="44" xfId="32" applyNumberFormat="1" applyBorder="1" applyAlignment="1" applyProtection="1">
      <alignment horizontal="left" wrapText="1"/>
    </xf>
    <xf numFmtId="0" fontId="3" fillId="0" borderId="57" xfId="59" applyNumberFormat="1" applyBorder="1" applyProtection="1">
      <alignment horizontal="left" wrapText="1"/>
    </xf>
    <xf numFmtId="0" fontId="3" fillId="0" borderId="67" xfId="59" applyNumberFormat="1" applyBorder="1" applyProtection="1">
      <alignment horizontal="left" wrapText="1"/>
    </xf>
    <xf numFmtId="0" fontId="22" fillId="0" borderId="68" xfId="0" applyNumberFormat="1" applyFont="1" applyFill="1" applyBorder="1" applyAlignment="1">
      <alignment horizontal="left" wrapText="1" indent="2"/>
    </xf>
    <xf numFmtId="0" fontId="22" fillId="0" borderId="44" xfId="0" applyNumberFormat="1" applyFont="1" applyFill="1" applyBorder="1" applyAlignment="1">
      <alignment horizontal="left" wrapText="1" indent="2"/>
    </xf>
    <xf numFmtId="11" fontId="34" fillId="0" borderId="44" xfId="125" applyNumberFormat="1" applyFont="1" applyBorder="1" applyAlignment="1">
      <alignment horizontal="left" wrapText="1"/>
    </xf>
    <xf numFmtId="0" fontId="34" fillId="0" borderId="44" xfId="0" applyFont="1" applyBorder="1" applyAlignment="1">
      <alignment wrapText="1"/>
    </xf>
    <xf numFmtId="49" fontId="24" fillId="0" borderId="66" xfId="0" applyNumberFormat="1" applyFont="1" applyFill="1" applyBorder="1" applyAlignment="1">
      <alignment horizontal="center"/>
    </xf>
    <xf numFmtId="0" fontId="31" fillId="0" borderId="44" xfId="32" applyNumberFormat="1" applyFont="1" applyBorder="1" applyAlignment="1" applyProtection="1">
      <alignment horizontal="left" wrapText="1"/>
    </xf>
    <xf numFmtId="166" fontId="32" fillId="0" borderId="43" xfId="54" applyNumberFormat="1" applyFont="1" applyBorder="1" applyProtection="1">
      <alignment horizontal="right" shrinkToFit="1"/>
    </xf>
    <xf numFmtId="0" fontId="30" fillId="0" borderId="59" xfId="59" applyNumberFormat="1" applyFont="1" applyBorder="1" applyProtection="1">
      <alignment horizontal="left" wrapText="1"/>
    </xf>
    <xf numFmtId="166" fontId="32" fillId="0" borderId="55" xfId="54" applyNumberFormat="1" applyFont="1" applyBorder="1" applyProtection="1">
      <alignment horizontal="right" shrinkToFit="1"/>
    </xf>
    <xf numFmtId="166" fontId="32" fillId="0" borderId="60" xfId="54" applyNumberFormat="1" applyFont="1" applyBorder="1" applyProtection="1">
      <alignment horizontal="right" shrinkToFit="1"/>
    </xf>
    <xf numFmtId="166" fontId="32" fillId="0" borderId="57" xfId="54" applyNumberFormat="1" applyFont="1" applyBorder="1" applyProtection="1">
      <alignment horizontal="right" shrinkToFit="1"/>
    </xf>
    <xf numFmtId="0" fontId="35" fillId="0" borderId="44" xfId="32" applyNumberFormat="1" applyFont="1" applyBorder="1" applyAlignment="1" applyProtection="1">
      <alignment horizontal="left" wrapText="1"/>
    </xf>
    <xf numFmtId="0" fontId="30" fillId="0" borderId="57" xfId="59" applyNumberFormat="1" applyFont="1" applyBorder="1" applyProtection="1">
      <alignment horizontal="left" wrapText="1"/>
    </xf>
    <xf numFmtId="166" fontId="32" fillId="0" borderId="61" xfId="54" applyNumberFormat="1" applyFont="1" applyBorder="1" applyProtection="1">
      <alignment horizontal="right" shrinkToFit="1"/>
    </xf>
    <xf numFmtId="0" fontId="31" fillId="0" borderId="8" xfId="64" applyNumberFormat="1" applyFont="1" applyProtection="1">
      <alignment wrapText="1"/>
    </xf>
    <xf numFmtId="166" fontId="32" fillId="0" borderId="62" xfId="54" applyNumberFormat="1" applyFont="1" applyBorder="1" applyProtection="1">
      <alignment horizontal="right" shrinkToFit="1"/>
    </xf>
    <xf numFmtId="0" fontId="0" fillId="0" borderId="1" xfId="0" applyBorder="1"/>
    <xf numFmtId="0" fontId="4" fillId="0" borderId="1" xfId="9" applyNumberFormat="1" applyBorder="1" applyProtection="1">
      <alignment horizontal="right"/>
    </xf>
    <xf numFmtId="49" fontId="36" fillId="0" borderId="44" xfId="0" applyNumberFormat="1" applyFont="1" applyBorder="1" applyAlignment="1">
      <alignment horizontal="left" vertical="center" wrapText="1"/>
    </xf>
    <xf numFmtId="11" fontId="24" fillId="0" borderId="44" xfId="126" applyNumberFormat="1" applyFont="1" applyBorder="1" applyAlignment="1">
      <alignment horizontal="left" wrapText="1"/>
    </xf>
    <xf numFmtId="11" fontId="23" fillId="0" borderId="44" xfId="126" applyNumberFormat="1" applyFont="1" applyBorder="1" applyAlignment="1">
      <alignment horizontal="left" wrapText="1"/>
    </xf>
    <xf numFmtId="49" fontId="0" fillId="0" borderId="13" xfId="130" applyNumberFormat="1" applyFont="1" applyFill="1" applyBorder="1" applyAlignment="1">
      <alignment horizontal="left" wrapText="1"/>
    </xf>
    <xf numFmtId="4" fontId="37" fillId="3" borderId="13" xfId="131" applyNumberFormat="1" applyFont="1" applyFill="1" applyBorder="1" applyAlignment="1">
      <alignment horizontal="right"/>
    </xf>
    <xf numFmtId="4" fontId="38" fillId="0" borderId="40" xfId="39" applyNumberFormat="1" applyFont="1" applyBorder="1" applyProtection="1">
      <alignment horizontal="right" shrinkToFit="1"/>
    </xf>
    <xf numFmtId="166" fontId="38" fillId="0" borderId="53" xfId="54" applyNumberFormat="1" applyFont="1" applyBorder="1" applyProtection="1">
      <alignment horizontal="right" shrinkToFit="1"/>
    </xf>
    <xf numFmtId="0" fontId="13" fillId="0" borderId="49" xfId="36" applyNumberFormat="1" applyFont="1" applyBorder="1" applyProtection="1">
      <alignment horizontal="left" wrapText="1"/>
    </xf>
    <xf numFmtId="0" fontId="16" fillId="0" borderId="1" xfId="2" applyNumberFormat="1" applyFont="1" applyAlignment="1" applyProtection="1">
      <alignment horizontal="left"/>
    </xf>
    <xf numFmtId="0" fontId="16" fillId="0" borderId="1" xfId="1" applyNumberFormat="1" applyFont="1" applyAlignment="1" applyProtection="1">
      <alignment horizontal="left"/>
    </xf>
    <xf numFmtId="0" fontId="15" fillId="0" borderId="1" xfId="0" applyFont="1" applyBorder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NumberFormat="1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17" fillId="0" borderId="1" xfId="0" applyFont="1" applyBorder="1" applyAlignment="1"/>
    <xf numFmtId="0" fontId="0" fillId="0" borderId="1" xfId="0" applyBorder="1" applyAlignment="1"/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</cellXfs>
  <cellStyles count="132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Денежный 2" xfId="128"/>
    <cellStyle name="Денежный 3" xfId="129"/>
    <cellStyle name="Денежный 4" xfId="127"/>
    <cellStyle name="Обычный" xfId="0" builtinId="0"/>
    <cellStyle name="Обычный 2" xfId="126"/>
    <cellStyle name="Обычный 3" xfId="130"/>
    <cellStyle name="Обычный 4" xfId="131"/>
    <cellStyle name="Обычный_Приложения к проекту бюджета  на 2017 год 2" xfId="1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L17" sqref="L17"/>
    </sheetView>
  </sheetViews>
  <sheetFormatPr defaultRowHeight="15" x14ac:dyDescent="0.25"/>
  <cols>
    <col min="1" max="1" width="49.140625" style="1" customWidth="1"/>
    <col min="2" max="2" width="28.28515625" style="1" customWidth="1"/>
    <col min="3" max="3" width="16.7109375" style="1" customWidth="1"/>
    <col min="4" max="4" width="15.5703125" style="1" customWidth="1"/>
    <col min="5" max="5" width="13.140625" style="1" customWidth="1"/>
    <col min="6" max="6" width="1" style="1" hidden="1" customWidth="1"/>
    <col min="7" max="16384" width="9.140625" style="1"/>
  </cols>
  <sheetData>
    <row r="1" spans="1:8" ht="12" customHeight="1" x14ac:dyDescent="0.25">
      <c r="A1" s="37"/>
      <c r="B1" s="37"/>
      <c r="C1" s="41"/>
      <c r="D1" s="161" t="s">
        <v>135</v>
      </c>
      <c r="E1" s="161"/>
      <c r="F1" s="2"/>
    </row>
    <row r="2" spans="1:8" ht="14.1" customHeight="1" x14ac:dyDescent="0.25">
      <c r="A2" s="42" t="s">
        <v>136</v>
      </c>
      <c r="B2" s="42"/>
      <c r="C2"/>
      <c r="D2" s="160" t="s">
        <v>137</v>
      </c>
      <c r="E2" s="160"/>
      <c r="F2" s="4"/>
    </row>
    <row r="3" spans="1:8" ht="14.1" customHeight="1" x14ac:dyDescent="0.25">
      <c r="A3" s="38"/>
      <c r="B3" s="39"/>
      <c r="C3"/>
      <c r="D3" s="169" t="s">
        <v>178</v>
      </c>
      <c r="E3" s="170"/>
      <c r="F3" s="151"/>
      <c r="G3" s="150"/>
    </row>
    <row r="4" spans="1:8" ht="14.1" customHeight="1" x14ac:dyDescent="0.25">
      <c r="A4" s="37"/>
      <c r="B4" s="37"/>
      <c r="C4"/>
      <c r="D4" s="43" t="s">
        <v>133</v>
      </c>
      <c r="E4" s="43"/>
      <c r="F4" s="5"/>
      <c r="G4"/>
    </row>
    <row r="5" spans="1:8" ht="15.75" customHeight="1" x14ac:dyDescent="0.25">
      <c r="A5" s="40"/>
      <c r="B5" s="40"/>
      <c r="C5"/>
      <c r="D5" s="43" t="s">
        <v>284</v>
      </c>
      <c r="E5" s="43"/>
      <c r="F5" s="5"/>
    </row>
    <row r="6" spans="1:8" ht="14.1" customHeight="1" x14ac:dyDescent="0.25">
      <c r="A6" s="7"/>
      <c r="B6" s="7"/>
      <c r="C6" s="8"/>
      <c r="D6"/>
      <c r="E6"/>
      <c r="F6" s="5"/>
    </row>
    <row r="7" spans="1:8" ht="48.75" customHeight="1" x14ac:dyDescent="0.3">
      <c r="A7" s="162" t="s">
        <v>279</v>
      </c>
      <c r="B7" s="162"/>
      <c r="C7" s="162"/>
      <c r="D7" s="162"/>
      <c r="E7" s="162"/>
      <c r="F7" s="162"/>
      <c r="G7" s="162"/>
      <c r="H7"/>
    </row>
    <row r="8" spans="1:8" ht="15.95" customHeight="1" x14ac:dyDescent="0.25">
      <c r="A8" s="7"/>
      <c r="B8"/>
      <c r="C8"/>
      <c r="D8"/>
      <c r="E8"/>
      <c r="F8" s="5"/>
      <c r="G8"/>
    </row>
    <row r="9" spans="1:8" ht="14.1" customHeight="1" x14ac:dyDescent="0.25">
      <c r="A9" s="163" t="s">
        <v>0</v>
      </c>
      <c r="B9" s="164"/>
      <c r="C9" s="164"/>
      <c r="D9" s="164"/>
      <c r="E9" s="164"/>
      <c r="F9" s="9"/>
    </row>
    <row r="10" spans="1:8" ht="12.95" customHeight="1" x14ac:dyDescent="0.25">
      <c r="A10" s="165" t="s">
        <v>1</v>
      </c>
      <c r="B10" s="165" t="s">
        <v>3</v>
      </c>
      <c r="C10" s="167" t="s">
        <v>130</v>
      </c>
      <c r="D10" s="167" t="s">
        <v>131</v>
      </c>
      <c r="E10" s="165" t="s">
        <v>132</v>
      </c>
      <c r="F10" s="10"/>
      <c r="G10" s="106"/>
    </row>
    <row r="11" spans="1:8" ht="12" customHeight="1" x14ac:dyDescent="0.25">
      <c r="A11" s="166"/>
      <c r="B11" s="166"/>
      <c r="C11" s="168"/>
      <c r="D11" s="168"/>
      <c r="E11" s="166"/>
      <c r="F11" s="11"/>
      <c r="G11" s="106"/>
    </row>
    <row r="12" spans="1:8" ht="14.25" customHeight="1" x14ac:dyDescent="0.25">
      <c r="A12" s="166"/>
      <c r="B12" s="166"/>
      <c r="C12" s="168"/>
      <c r="D12" s="168"/>
      <c r="E12" s="166"/>
      <c r="F12" s="11"/>
      <c r="G12" s="106"/>
    </row>
    <row r="13" spans="1:8" ht="14.25" customHeight="1" x14ac:dyDescent="0.25">
      <c r="A13" s="58">
        <v>1</v>
      </c>
      <c r="B13" s="59">
        <v>2</v>
      </c>
      <c r="C13" s="60" t="s">
        <v>125</v>
      </c>
      <c r="D13" s="60" t="s">
        <v>4</v>
      </c>
      <c r="E13" s="60" t="s">
        <v>5</v>
      </c>
      <c r="F13" s="11"/>
      <c r="G13" s="106"/>
    </row>
    <row r="14" spans="1:8" ht="17.25" customHeight="1" x14ac:dyDescent="0.25">
      <c r="A14" s="81" t="s">
        <v>6</v>
      </c>
      <c r="B14" s="79" t="s">
        <v>7</v>
      </c>
      <c r="C14" s="56">
        <f>C15+C56</f>
        <v>2354774</v>
      </c>
      <c r="D14" s="56">
        <v>512588.09</v>
      </c>
      <c r="E14" s="57">
        <f>D14*100/C14</f>
        <v>21.768037612102052</v>
      </c>
      <c r="F14" s="11"/>
      <c r="G14" s="106"/>
    </row>
    <row r="15" spans="1:8" ht="15" customHeight="1" x14ac:dyDescent="0.25">
      <c r="A15" s="74" t="s">
        <v>8</v>
      </c>
      <c r="B15" s="70" t="s">
        <v>128</v>
      </c>
      <c r="C15" s="45">
        <v>1724574</v>
      </c>
      <c r="D15" s="45">
        <v>371371.27</v>
      </c>
      <c r="E15" s="61">
        <f t="shared" ref="E15:E75" si="0">D15*100/C15</f>
        <v>21.534087258650541</v>
      </c>
      <c r="F15" s="11"/>
      <c r="G15" s="106"/>
    </row>
    <row r="16" spans="1:8" ht="15" customHeight="1" x14ac:dyDescent="0.25">
      <c r="A16" s="74" t="s">
        <v>126</v>
      </c>
      <c r="B16" s="70" t="s">
        <v>127</v>
      </c>
      <c r="C16" s="45">
        <v>1724574</v>
      </c>
      <c r="D16" s="45">
        <v>371370.27</v>
      </c>
      <c r="E16" s="62">
        <f t="shared" si="0"/>
        <v>21.534029273316193</v>
      </c>
      <c r="F16" s="11"/>
      <c r="G16" s="106"/>
    </row>
    <row r="17" spans="1:7" ht="24" customHeight="1" x14ac:dyDescent="0.25">
      <c r="A17" s="73" t="s">
        <v>9</v>
      </c>
      <c r="B17" s="80" t="s">
        <v>10</v>
      </c>
      <c r="C17" s="46">
        <f>C18</f>
        <v>284974</v>
      </c>
      <c r="D17" s="46">
        <f>D18</f>
        <v>73566.73</v>
      </c>
      <c r="E17" s="64">
        <f t="shared" si="0"/>
        <v>25.81524279407946</v>
      </c>
      <c r="F17" s="11"/>
      <c r="G17" s="106"/>
    </row>
    <row r="18" spans="1:7" ht="24" customHeight="1" x14ac:dyDescent="0.25">
      <c r="A18" s="76" t="s">
        <v>11</v>
      </c>
      <c r="B18" s="78" t="s">
        <v>12</v>
      </c>
      <c r="C18" s="77">
        <f>C19+C20+C21+C22</f>
        <v>284974</v>
      </c>
      <c r="D18" s="46">
        <f>D19+D20+D21+D22</f>
        <v>73566.73</v>
      </c>
      <c r="E18" s="65">
        <f t="shared" si="0"/>
        <v>25.81524279407946</v>
      </c>
      <c r="F18" s="11"/>
      <c r="G18" s="106"/>
    </row>
    <row r="19" spans="1:7" ht="60" customHeight="1" x14ac:dyDescent="0.25">
      <c r="A19" s="76" t="s">
        <v>13</v>
      </c>
      <c r="B19" s="78" t="s">
        <v>14</v>
      </c>
      <c r="C19" s="77">
        <v>128846</v>
      </c>
      <c r="D19" s="46">
        <v>35330.839999999997</v>
      </c>
      <c r="E19" s="66">
        <f t="shared" si="0"/>
        <v>27.420983189233656</v>
      </c>
      <c r="F19" s="11"/>
      <c r="G19" s="106"/>
    </row>
    <row r="20" spans="1:7" ht="72" customHeight="1" x14ac:dyDescent="0.25">
      <c r="A20" s="76" t="s">
        <v>15</v>
      </c>
      <c r="B20" s="78" t="s">
        <v>16</v>
      </c>
      <c r="C20" s="77">
        <v>713</v>
      </c>
      <c r="D20" s="46">
        <v>226.39</v>
      </c>
      <c r="E20" s="66">
        <f t="shared" si="0"/>
        <v>31.751753155680223</v>
      </c>
      <c r="F20" s="11"/>
      <c r="G20" s="106"/>
    </row>
    <row r="21" spans="1:7" ht="60" customHeight="1" x14ac:dyDescent="0.25">
      <c r="A21" s="76" t="s">
        <v>17</v>
      </c>
      <c r="B21" s="78" t="s">
        <v>18</v>
      </c>
      <c r="C21" s="77">
        <v>171572</v>
      </c>
      <c r="D21" s="46">
        <v>42749.72</v>
      </c>
      <c r="E21" s="64">
        <f t="shared" si="0"/>
        <v>24.91648987014198</v>
      </c>
      <c r="F21" s="11"/>
      <c r="G21" s="106"/>
    </row>
    <row r="22" spans="1:7" ht="60" customHeight="1" x14ac:dyDescent="0.25">
      <c r="A22" s="76" t="s">
        <v>19</v>
      </c>
      <c r="B22" s="78" t="s">
        <v>20</v>
      </c>
      <c r="C22" s="116">
        <v>-16157</v>
      </c>
      <c r="D22" s="46">
        <v>-4740.22</v>
      </c>
      <c r="E22" s="64">
        <f t="shared" si="0"/>
        <v>29.338491056508015</v>
      </c>
      <c r="F22" s="11"/>
      <c r="G22" s="106"/>
    </row>
    <row r="23" spans="1:7" ht="15" customHeight="1" x14ac:dyDescent="0.25">
      <c r="A23" s="76" t="s">
        <v>21</v>
      </c>
      <c r="B23" s="78" t="s">
        <v>22</v>
      </c>
      <c r="C23" s="77">
        <f>C24</f>
        <v>829600</v>
      </c>
      <c r="D23" s="46">
        <f>D24</f>
        <v>198577.19</v>
      </c>
      <c r="E23" s="64">
        <f t="shared" si="0"/>
        <v>23.936498312439731</v>
      </c>
      <c r="F23" s="11"/>
      <c r="G23" s="106"/>
    </row>
    <row r="24" spans="1:7" ht="15" customHeight="1" x14ac:dyDescent="0.25">
      <c r="A24" s="75" t="s">
        <v>23</v>
      </c>
      <c r="B24" s="71" t="s">
        <v>24</v>
      </c>
      <c r="C24" s="46">
        <f>C25+C26+C27</f>
        <v>829600</v>
      </c>
      <c r="D24" s="46">
        <f>D25+D26+D27</f>
        <v>198577.19</v>
      </c>
      <c r="E24" s="64">
        <f t="shared" si="0"/>
        <v>23.936498312439731</v>
      </c>
      <c r="F24" s="11"/>
      <c r="G24" s="106"/>
    </row>
    <row r="25" spans="1:7" ht="60" customHeight="1" x14ac:dyDescent="0.25">
      <c r="A25" s="73" t="s">
        <v>25</v>
      </c>
      <c r="B25" s="71" t="s">
        <v>26</v>
      </c>
      <c r="C25" s="117">
        <v>829600</v>
      </c>
      <c r="D25" s="46">
        <v>198577.19</v>
      </c>
      <c r="E25" s="64">
        <f t="shared" si="0"/>
        <v>23.936498312439731</v>
      </c>
      <c r="F25" s="11"/>
      <c r="G25" s="106"/>
    </row>
    <row r="26" spans="1:7" ht="45" hidden="1" customHeight="1" x14ac:dyDescent="0.25">
      <c r="A26" s="73" t="s">
        <v>27</v>
      </c>
      <c r="B26" s="71" t="s">
        <v>28</v>
      </c>
      <c r="C26" s="46"/>
      <c r="D26" s="46">
        <v>0</v>
      </c>
      <c r="E26" s="65" t="e">
        <f t="shared" si="0"/>
        <v>#DIV/0!</v>
      </c>
      <c r="F26" s="11"/>
      <c r="G26" s="106"/>
    </row>
    <row r="27" spans="1:7" ht="36" hidden="1" customHeight="1" x14ac:dyDescent="0.25">
      <c r="A27" s="73" t="s">
        <v>29</v>
      </c>
      <c r="B27" s="71" t="s">
        <v>30</v>
      </c>
      <c r="C27" s="46"/>
      <c r="D27" s="46"/>
      <c r="E27" s="64" t="e">
        <f t="shared" si="0"/>
        <v>#DIV/0!</v>
      </c>
      <c r="F27" s="11"/>
      <c r="G27" s="106"/>
    </row>
    <row r="28" spans="1:7" ht="15" customHeight="1" x14ac:dyDescent="0.25">
      <c r="A28" s="108" t="s">
        <v>149</v>
      </c>
      <c r="B28" s="109" t="s">
        <v>151</v>
      </c>
      <c r="C28" s="46">
        <v>9400</v>
      </c>
      <c r="D28" s="46"/>
      <c r="E28" s="64">
        <f t="shared" si="0"/>
        <v>0</v>
      </c>
      <c r="F28" s="11"/>
      <c r="G28" s="106"/>
    </row>
    <row r="29" spans="1:7" ht="15" customHeight="1" x14ac:dyDescent="0.25">
      <c r="A29" s="108" t="s">
        <v>149</v>
      </c>
      <c r="B29" s="109" t="s">
        <v>152</v>
      </c>
      <c r="C29" s="46">
        <v>9400</v>
      </c>
      <c r="D29" s="46"/>
      <c r="E29" s="64">
        <f t="shared" si="0"/>
        <v>0</v>
      </c>
      <c r="F29" s="11"/>
      <c r="G29" s="106"/>
    </row>
    <row r="30" spans="1:7" ht="15" customHeight="1" x14ac:dyDescent="0.25">
      <c r="A30" s="108" t="s">
        <v>150</v>
      </c>
      <c r="B30" s="109" t="s">
        <v>153</v>
      </c>
      <c r="C30" s="46">
        <v>9400</v>
      </c>
      <c r="D30" s="46"/>
      <c r="E30" s="64">
        <f t="shared" ref="E30" si="1">D30*100/C30</f>
        <v>0</v>
      </c>
      <c r="F30" s="11"/>
      <c r="G30" s="106"/>
    </row>
    <row r="31" spans="1:7" ht="15" customHeight="1" x14ac:dyDescent="0.25">
      <c r="A31" s="73" t="s">
        <v>32</v>
      </c>
      <c r="B31" s="71" t="s">
        <v>33</v>
      </c>
      <c r="C31" s="46">
        <f>C32+C34</f>
        <v>597600</v>
      </c>
      <c r="D31" s="46">
        <f>D32+D34</f>
        <v>99226.349999999991</v>
      </c>
      <c r="E31" s="64">
        <f t="shared" si="0"/>
        <v>16.60414156626506</v>
      </c>
      <c r="F31" s="11"/>
      <c r="G31" s="106"/>
    </row>
    <row r="32" spans="1:7" ht="15" customHeight="1" x14ac:dyDescent="0.25">
      <c r="A32" s="73" t="s">
        <v>34</v>
      </c>
      <c r="B32" s="71" t="s">
        <v>35</v>
      </c>
      <c r="C32" s="117">
        <v>126000</v>
      </c>
      <c r="D32" s="46">
        <v>3126.62</v>
      </c>
      <c r="E32" s="65">
        <f t="shared" si="0"/>
        <v>2.4814444444444446</v>
      </c>
      <c r="F32" s="11"/>
      <c r="G32" s="106"/>
    </row>
    <row r="33" spans="1:7" ht="36" customHeight="1" x14ac:dyDescent="0.25">
      <c r="A33" s="73" t="s">
        <v>36</v>
      </c>
      <c r="B33" s="71" t="s">
        <v>37</v>
      </c>
      <c r="C33" s="117">
        <v>126000</v>
      </c>
      <c r="D33" s="46">
        <v>3126.62</v>
      </c>
      <c r="E33" s="64">
        <f t="shared" si="0"/>
        <v>2.4814444444444446</v>
      </c>
      <c r="F33" s="11"/>
      <c r="G33" s="106"/>
    </row>
    <row r="34" spans="1:7" ht="15" customHeight="1" x14ac:dyDescent="0.25">
      <c r="A34" s="73" t="s">
        <v>38</v>
      </c>
      <c r="B34" s="71" t="s">
        <v>39</v>
      </c>
      <c r="C34" s="46">
        <f>C35+C37</f>
        <v>471600</v>
      </c>
      <c r="D34" s="46">
        <f>D35+D37</f>
        <v>96099.73</v>
      </c>
      <c r="E34" s="65">
        <f t="shared" si="0"/>
        <v>20.377381255301103</v>
      </c>
      <c r="F34" s="11"/>
      <c r="G34" s="106"/>
    </row>
    <row r="35" spans="1:7" ht="15" customHeight="1" x14ac:dyDescent="0.25">
      <c r="A35" s="73" t="s">
        <v>40</v>
      </c>
      <c r="B35" s="71" t="s">
        <v>41</v>
      </c>
      <c r="C35" s="46">
        <f>C36</f>
        <v>364000</v>
      </c>
      <c r="D35" s="46">
        <f>D36</f>
        <v>92460</v>
      </c>
      <c r="E35" s="64">
        <f t="shared" si="0"/>
        <v>25.401098901098901</v>
      </c>
      <c r="F35" s="11"/>
      <c r="G35" s="106"/>
    </row>
    <row r="36" spans="1:7" ht="24" customHeight="1" x14ac:dyDescent="0.25">
      <c r="A36" s="73" t="s">
        <v>42</v>
      </c>
      <c r="B36" s="71" t="s">
        <v>43</v>
      </c>
      <c r="C36" s="46">
        <v>364000</v>
      </c>
      <c r="D36" s="46">
        <v>92460</v>
      </c>
      <c r="E36" s="65">
        <f t="shared" si="0"/>
        <v>25.401098901098901</v>
      </c>
      <c r="F36" s="11"/>
      <c r="G36" s="106"/>
    </row>
    <row r="37" spans="1:7" ht="15" customHeight="1" x14ac:dyDescent="0.25">
      <c r="A37" s="73" t="s">
        <v>44</v>
      </c>
      <c r="B37" s="71" t="s">
        <v>45</v>
      </c>
      <c r="C37" s="46">
        <f>C38</f>
        <v>107600</v>
      </c>
      <c r="D37" s="46">
        <f>D38</f>
        <v>3639.73</v>
      </c>
      <c r="E37" s="66">
        <f t="shared" si="0"/>
        <v>3.3826486988847582</v>
      </c>
      <c r="F37" s="11"/>
      <c r="G37" s="106"/>
    </row>
    <row r="38" spans="1:7" ht="24" customHeight="1" x14ac:dyDescent="0.25">
      <c r="A38" s="73" t="s">
        <v>46</v>
      </c>
      <c r="B38" s="71" t="s">
        <v>47</v>
      </c>
      <c r="C38" s="117">
        <v>107600</v>
      </c>
      <c r="D38" s="46">
        <v>3639.73</v>
      </c>
      <c r="E38" s="64">
        <f t="shared" si="0"/>
        <v>3.3826486988847582</v>
      </c>
      <c r="F38" s="11"/>
      <c r="G38" s="106"/>
    </row>
    <row r="39" spans="1:7" ht="24" hidden="1" customHeight="1" x14ac:dyDescent="0.25">
      <c r="A39" s="72" t="s">
        <v>129</v>
      </c>
      <c r="B39" s="70" t="s">
        <v>128</v>
      </c>
      <c r="C39" s="45"/>
      <c r="D39" s="45"/>
      <c r="E39" s="67" t="e">
        <f t="shared" ref="E39" si="2">D39*100/C39</f>
        <v>#DIV/0!</v>
      </c>
      <c r="F39" s="11"/>
      <c r="G39" s="106"/>
    </row>
    <row r="40" spans="1:7" ht="37.5" hidden="1" customHeight="1" x14ac:dyDescent="0.25">
      <c r="A40" s="73" t="s">
        <v>48</v>
      </c>
      <c r="B40" s="71" t="s">
        <v>156</v>
      </c>
      <c r="C40" s="46"/>
      <c r="D40" s="46">
        <f t="shared" ref="D40:D41" si="3">D41</f>
        <v>0</v>
      </c>
      <c r="E40" s="64" t="e">
        <f t="shared" si="0"/>
        <v>#DIV/0!</v>
      </c>
      <c r="F40" s="11"/>
      <c r="G40" s="106"/>
    </row>
    <row r="41" spans="1:7" ht="72" hidden="1" customHeight="1" x14ac:dyDescent="0.25">
      <c r="A41" s="73" t="s">
        <v>49</v>
      </c>
      <c r="B41" s="71" t="s">
        <v>155</v>
      </c>
      <c r="C41" s="46"/>
      <c r="D41" s="46">
        <f t="shared" si="3"/>
        <v>0</v>
      </c>
      <c r="E41" s="64" t="e">
        <f t="shared" si="0"/>
        <v>#DIV/0!</v>
      </c>
      <c r="F41" s="11"/>
      <c r="G41" s="106"/>
    </row>
    <row r="42" spans="1:7" ht="45" hidden="1" customHeight="1" x14ac:dyDescent="0.25">
      <c r="A42" s="108" t="s">
        <v>158</v>
      </c>
      <c r="B42" s="71" t="s">
        <v>154</v>
      </c>
      <c r="C42" s="46"/>
      <c r="D42" s="46"/>
      <c r="E42" s="65" t="e">
        <f t="shared" si="0"/>
        <v>#DIV/0!</v>
      </c>
      <c r="F42" s="11"/>
      <c r="G42" s="106"/>
    </row>
    <row r="43" spans="1:7" ht="41.25" hidden="1" customHeight="1" x14ac:dyDescent="0.25">
      <c r="A43" s="108" t="s">
        <v>157</v>
      </c>
      <c r="B43" s="71" t="s">
        <v>154</v>
      </c>
      <c r="C43" s="117"/>
      <c r="D43" s="46"/>
      <c r="E43" s="64" t="e">
        <f t="shared" si="0"/>
        <v>#DIV/0!</v>
      </c>
      <c r="F43" s="11"/>
      <c r="G43" s="106"/>
    </row>
    <row r="44" spans="1:7" ht="15" hidden="1" customHeight="1" thickBot="1" x14ac:dyDescent="0.3">
      <c r="A44" s="73" t="s">
        <v>8</v>
      </c>
      <c r="B44" s="71" t="s">
        <v>50</v>
      </c>
      <c r="C44" s="46">
        <v>50900</v>
      </c>
      <c r="D44" s="46">
        <v>250300</v>
      </c>
      <c r="E44" s="65">
        <f t="shared" si="0"/>
        <v>491.74852652259329</v>
      </c>
      <c r="F44" s="11"/>
      <c r="G44" s="106"/>
    </row>
    <row r="45" spans="1:7" ht="15" customHeight="1" x14ac:dyDescent="0.25">
      <c r="A45" s="73" t="s">
        <v>51</v>
      </c>
      <c r="B45" s="71" t="s">
        <v>161</v>
      </c>
      <c r="C45" s="46">
        <f>C46</f>
        <v>3000</v>
      </c>
      <c r="D45" s="46">
        <f>D46</f>
        <v>0</v>
      </c>
      <c r="E45" s="64">
        <f t="shared" si="0"/>
        <v>0</v>
      </c>
      <c r="F45" s="11"/>
      <c r="G45" s="106"/>
    </row>
    <row r="46" spans="1:7" ht="36" customHeight="1" x14ac:dyDescent="0.25">
      <c r="A46" s="73" t="s">
        <v>52</v>
      </c>
      <c r="B46" s="71" t="s">
        <v>160</v>
      </c>
      <c r="C46" s="46">
        <f>C47</f>
        <v>3000</v>
      </c>
      <c r="D46" s="46">
        <f>D47</f>
        <v>0</v>
      </c>
      <c r="E46" s="66">
        <f t="shared" si="0"/>
        <v>0</v>
      </c>
      <c r="F46" s="11"/>
      <c r="G46" s="106"/>
    </row>
    <row r="47" spans="1:7" ht="60" customHeight="1" x14ac:dyDescent="0.25">
      <c r="A47" s="73" t="s">
        <v>53</v>
      </c>
      <c r="B47" s="71" t="s">
        <v>159</v>
      </c>
      <c r="C47" s="117">
        <v>3000</v>
      </c>
      <c r="D47" s="46">
        <v>0</v>
      </c>
      <c r="E47" s="64">
        <f t="shared" si="0"/>
        <v>0</v>
      </c>
      <c r="F47" s="11"/>
      <c r="G47" s="106"/>
    </row>
    <row r="48" spans="1:7" ht="18.75" hidden="1" customHeight="1" x14ac:dyDescent="0.25">
      <c r="A48" s="72" t="s">
        <v>129</v>
      </c>
      <c r="B48" s="70" t="s">
        <v>128</v>
      </c>
      <c r="C48" s="45"/>
      <c r="D48" s="45"/>
      <c r="E48" s="61" t="e">
        <f t="shared" si="0"/>
        <v>#DIV/0!</v>
      </c>
      <c r="F48" s="11"/>
      <c r="G48" s="106"/>
    </row>
    <row r="49" spans="1:7" ht="29.25" hidden="1" customHeight="1" x14ac:dyDescent="0.25">
      <c r="A49" s="73" t="s">
        <v>54</v>
      </c>
      <c r="B49" s="71" t="s">
        <v>165</v>
      </c>
      <c r="C49" s="46">
        <f t="shared" ref="C49:D50" si="4">C50</f>
        <v>0</v>
      </c>
      <c r="D49" s="46">
        <f t="shared" si="4"/>
        <v>0</v>
      </c>
      <c r="E49" s="66" t="e">
        <f t="shared" si="0"/>
        <v>#DIV/0!</v>
      </c>
      <c r="F49" s="11"/>
      <c r="G49" s="106"/>
    </row>
    <row r="50" spans="1:7" ht="24" hidden="1" customHeight="1" x14ac:dyDescent="0.25">
      <c r="A50" s="73" t="s">
        <v>55</v>
      </c>
      <c r="B50" s="71" t="s">
        <v>164</v>
      </c>
      <c r="C50" s="46">
        <f t="shared" si="4"/>
        <v>0</v>
      </c>
      <c r="D50" s="46"/>
      <c r="E50" s="66" t="e">
        <f t="shared" si="0"/>
        <v>#DIV/0!</v>
      </c>
      <c r="F50" s="11"/>
      <c r="G50" s="106"/>
    </row>
    <row r="51" spans="1:7" ht="36" hidden="1" customHeight="1" x14ac:dyDescent="0.25">
      <c r="A51" s="73" t="s">
        <v>56</v>
      </c>
      <c r="B51" s="71" t="s">
        <v>163</v>
      </c>
      <c r="C51" s="117"/>
      <c r="D51" s="46"/>
      <c r="E51" s="64" t="e">
        <f t="shared" si="0"/>
        <v>#DIV/0!</v>
      </c>
      <c r="F51" s="11"/>
      <c r="G51" s="106"/>
    </row>
    <row r="52" spans="1:7" ht="47.25" hidden="1" customHeight="1" x14ac:dyDescent="0.25">
      <c r="A52" s="73" t="s">
        <v>57</v>
      </c>
      <c r="B52" s="71" t="s">
        <v>162</v>
      </c>
      <c r="C52" s="117"/>
      <c r="D52" s="46"/>
      <c r="E52" s="64" t="e">
        <f t="shared" ref="E52:E54" si="5">D52*100/C52</f>
        <v>#DIV/0!</v>
      </c>
      <c r="F52" s="11"/>
      <c r="G52" s="106"/>
    </row>
    <row r="53" spans="1:7" ht="22.5" hidden="1" customHeight="1" x14ac:dyDescent="0.25">
      <c r="A53" s="108" t="s">
        <v>171</v>
      </c>
      <c r="B53" s="71" t="s">
        <v>168</v>
      </c>
      <c r="C53" s="107"/>
      <c r="D53" s="46"/>
      <c r="E53" s="64" t="e">
        <f t="shared" si="5"/>
        <v>#DIV/0!</v>
      </c>
      <c r="F53" s="11"/>
      <c r="G53" s="106"/>
    </row>
    <row r="54" spans="1:7" ht="18.75" hidden="1" customHeight="1" x14ac:dyDescent="0.25">
      <c r="A54" s="108" t="s">
        <v>170</v>
      </c>
      <c r="B54" s="71" t="s">
        <v>167</v>
      </c>
      <c r="C54" s="107"/>
      <c r="D54" s="46"/>
      <c r="E54" s="64" t="e">
        <f t="shared" si="5"/>
        <v>#DIV/0!</v>
      </c>
      <c r="F54" s="11"/>
      <c r="G54" s="106"/>
    </row>
    <row r="55" spans="1:7" ht="23.25" hidden="1" customHeight="1" x14ac:dyDescent="0.25">
      <c r="A55" s="108" t="s">
        <v>169</v>
      </c>
      <c r="B55" s="71" t="s">
        <v>166</v>
      </c>
      <c r="C55" s="107"/>
      <c r="D55" s="46"/>
      <c r="E55" s="64" t="e">
        <f t="shared" si="0"/>
        <v>#DIV/0!</v>
      </c>
      <c r="F55" s="11"/>
      <c r="G55" s="106"/>
    </row>
    <row r="56" spans="1:7" ht="15" customHeight="1" x14ac:dyDescent="0.25">
      <c r="A56" s="74" t="s">
        <v>58</v>
      </c>
      <c r="B56" s="70" t="s">
        <v>179</v>
      </c>
      <c r="C56" s="45">
        <f>C57+C73</f>
        <v>630200</v>
      </c>
      <c r="D56" s="45">
        <f>D57+D73</f>
        <v>141217.82</v>
      </c>
      <c r="E56" s="67">
        <f t="shared" si="0"/>
        <v>22.408413202158044</v>
      </c>
      <c r="F56" s="11"/>
      <c r="G56" s="106"/>
    </row>
    <row r="57" spans="1:7" ht="28.5" customHeight="1" x14ac:dyDescent="0.25">
      <c r="A57" s="73" t="s">
        <v>59</v>
      </c>
      <c r="B57" s="71" t="s">
        <v>180</v>
      </c>
      <c r="C57" s="46">
        <v>630200</v>
      </c>
      <c r="D57" s="46">
        <v>141217.82</v>
      </c>
      <c r="E57" s="63">
        <f t="shared" si="0"/>
        <v>22.408413202158044</v>
      </c>
      <c r="F57" s="11"/>
      <c r="G57" s="106"/>
    </row>
    <row r="58" spans="1:7" ht="25.5" hidden="1" customHeight="1" thickBot="1" x14ac:dyDescent="0.3">
      <c r="A58" s="73" t="s">
        <v>60</v>
      </c>
      <c r="B58" s="71" t="s">
        <v>61</v>
      </c>
      <c r="C58" s="46">
        <v>0</v>
      </c>
      <c r="D58" s="46">
        <v>0</v>
      </c>
      <c r="E58" s="47" t="e">
        <f t="shared" si="0"/>
        <v>#DIV/0!</v>
      </c>
      <c r="F58" s="11"/>
      <c r="G58" s="106"/>
    </row>
    <row r="59" spans="1:7" ht="15" hidden="1" customHeight="1" thickBot="1" x14ac:dyDescent="0.3">
      <c r="A59" s="73" t="s">
        <v>62</v>
      </c>
      <c r="B59" s="71" t="s">
        <v>63</v>
      </c>
      <c r="C59" s="46">
        <v>0</v>
      </c>
      <c r="D59" s="46">
        <v>0</v>
      </c>
      <c r="E59" s="47" t="e">
        <f t="shared" si="0"/>
        <v>#DIV/0!</v>
      </c>
      <c r="F59" s="11"/>
      <c r="G59" s="106"/>
    </row>
    <row r="60" spans="1:7" ht="24" hidden="1" customHeight="1" thickBot="1" x14ac:dyDescent="0.3">
      <c r="A60" s="73" t="s">
        <v>64</v>
      </c>
      <c r="B60" s="71" t="s">
        <v>65</v>
      </c>
      <c r="C60" s="46">
        <v>0</v>
      </c>
      <c r="D60" s="46">
        <v>0</v>
      </c>
      <c r="E60" s="68" t="e">
        <f t="shared" si="0"/>
        <v>#DIV/0!</v>
      </c>
      <c r="F60" s="11"/>
      <c r="G60" s="106"/>
    </row>
    <row r="61" spans="1:7" ht="21" hidden="1" customHeight="1" x14ac:dyDescent="0.25">
      <c r="A61" s="73" t="s">
        <v>138</v>
      </c>
      <c r="B61" s="71" t="s">
        <v>139</v>
      </c>
      <c r="C61" s="46">
        <f>C62</f>
        <v>0</v>
      </c>
      <c r="D61" s="46">
        <f>D62</f>
        <v>81576</v>
      </c>
      <c r="E61" s="63" t="e">
        <f t="shared" si="0"/>
        <v>#DIV/0!</v>
      </c>
      <c r="F61" s="11"/>
      <c r="G61" s="106"/>
    </row>
    <row r="62" spans="1:7" ht="23.25" hidden="1" customHeight="1" x14ac:dyDescent="0.25">
      <c r="A62" s="73" t="s">
        <v>140</v>
      </c>
      <c r="B62" s="71" t="s">
        <v>141</v>
      </c>
      <c r="C62" s="46">
        <f>C63</f>
        <v>0</v>
      </c>
      <c r="D62" s="46">
        <f>D63</f>
        <v>81576</v>
      </c>
      <c r="E62" s="63" t="e">
        <f t="shared" si="0"/>
        <v>#DIV/0!</v>
      </c>
      <c r="F62" s="11"/>
      <c r="G62" s="106"/>
    </row>
    <row r="63" spans="1:7" ht="24.75" hidden="1" customHeight="1" x14ac:dyDescent="0.25">
      <c r="A63" s="73" t="s">
        <v>142</v>
      </c>
      <c r="B63" s="71" t="s">
        <v>143</v>
      </c>
      <c r="C63" s="46"/>
      <c r="D63" s="46">
        <v>81576</v>
      </c>
      <c r="E63" s="63" t="e">
        <f t="shared" si="0"/>
        <v>#DIV/0!</v>
      </c>
      <c r="F63" s="11"/>
      <c r="G63" s="106"/>
    </row>
    <row r="64" spans="1:7" s="124" customFormat="1" ht="27" customHeight="1" x14ac:dyDescent="0.25">
      <c r="A64" s="120" t="s">
        <v>66</v>
      </c>
      <c r="B64" s="121" t="s">
        <v>177</v>
      </c>
      <c r="C64" s="117">
        <f>C65</f>
        <v>92800</v>
      </c>
      <c r="D64" s="117">
        <f>D65</f>
        <v>16867.82</v>
      </c>
      <c r="E64" s="118">
        <f t="shared" si="0"/>
        <v>18.176530172413795</v>
      </c>
      <c r="F64" s="122"/>
      <c r="G64" s="123"/>
    </row>
    <row r="65" spans="1:7" s="124" customFormat="1" ht="45.75" customHeight="1" x14ac:dyDescent="0.25">
      <c r="A65" s="120" t="s">
        <v>67</v>
      </c>
      <c r="B65" s="121" t="s">
        <v>176</v>
      </c>
      <c r="C65" s="117">
        <v>92800</v>
      </c>
      <c r="D65" s="117">
        <v>16867.82</v>
      </c>
      <c r="E65" s="118">
        <f t="shared" si="0"/>
        <v>18.176530172413795</v>
      </c>
      <c r="F65" s="122"/>
      <c r="G65" s="123"/>
    </row>
    <row r="66" spans="1:7" s="124" customFormat="1" ht="36.75" customHeight="1" x14ac:dyDescent="0.25">
      <c r="A66" s="120" t="s">
        <v>68</v>
      </c>
      <c r="B66" s="121" t="s">
        <v>175</v>
      </c>
      <c r="C66" s="117">
        <v>92800</v>
      </c>
      <c r="D66" s="117">
        <v>16867.82</v>
      </c>
      <c r="E66" s="118">
        <f t="shared" si="0"/>
        <v>18.176530172413795</v>
      </c>
      <c r="F66" s="122"/>
      <c r="G66" s="123"/>
    </row>
    <row r="67" spans="1:7" s="124" customFormat="1" ht="19.5" customHeight="1" x14ac:dyDescent="0.25">
      <c r="A67" s="120" t="s">
        <v>273</v>
      </c>
      <c r="B67" s="121" t="s">
        <v>274</v>
      </c>
      <c r="C67" s="117">
        <f>C68</f>
        <v>40000</v>
      </c>
      <c r="D67" s="117">
        <f>D68</f>
        <v>0</v>
      </c>
      <c r="E67" s="119">
        <f t="shared" si="0"/>
        <v>0</v>
      </c>
      <c r="F67" s="122"/>
      <c r="G67" s="123"/>
    </row>
    <row r="68" spans="1:7" s="124" customFormat="1" ht="87.75" customHeight="1" x14ac:dyDescent="0.25">
      <c r="A68" s="152" t="s">
        <v>272</v>
      </c>
      <c r="B68" s="121" t="s">
        <v>275</v>
      </c>
      <c r="C68" s="117">
        <v>40000</v>
      </c>
      <c r="D68" s="117">
        <f>D69</f>
        <v>0</v>
      </c>
      <c r="E68" s="119">
        <f t="shared" si="0"/>
        <v>0</v>
      </c>
      <c r="F68" s="122"/>
      <c r="G68" s="123"/>
    </row>
    <row r="69" spans="1:7" s="124" customFormat="1" ht="81.75" customHeight="1" x14ac:dyDescent="0.25">
      <c r="A69" s="152" t="s">
        <v>272</v>
      </c>
      <c r="B69" s="121" t="s">
        <v>275</v>
      </c>
      <c r="C69" s="117">
        <v>40000</v>
      </c>
      <c r="D69" s="117">
        <v>0</v>
      </c>
      <c r="E69" s="119">
        <f t="shared" si="0"/>
        <v>0</v>
      </c>
      <c r="F69" s="122"/>
      <c r="G69" s="123"/>
    </row>
    <row r="70" spans="1:7" s="124" customFormat="1" ht="15" customHeight="1" x14ac:dyDescent="0.25">
      <c r="A70" s="120" t="s">
        <v>69</v>
      </c>
      <c r="B70" s="121" t="s">
        <v>174</v>
      </c>
      <c r="C70" s="117">
        <f>C71</f>
        <v>497400</v>
      </c>
      <c r="D70" s="117">
        <f>D71</f>
        <v>124350</v>
      </c>
      <c r="E70" s="119">
        <f t="shared" si="0"/>
        <v>25</v>
      </c>
      <c r="F70" s="122"/>
      <c r="G70" s="123"/>
    </row>
    <row r="71" spans="1:7" ht="30" customHeight="1" x14ac:dyDescent="0.25">
      <c r="A71" s="75" t="s">
        <v>70</v>
      </c>
      <c r="B71" s="71" t="s">
        <v>173</v>
      </c>
      <c r="C71" s="46">
        <f>C72</f>
        <v>497400</v>
      </c>
      <c r="D71" s="46">
        <f>D72</f>
        <v>124350</v>
      </c>
      <c r="E71" s="66">
        <f t="shared" si="0"/>
        <v>25</v>
      </c>
      <c r="F71" s="11"/>
      <c r="G71" s="106"/>
    </row>
    <row r="72" spans="1:7" ht="30" customHeight="1" x14ac:dyDescent="0.25">
      <c r="A72" s="73" t="s">
        <v>71</v>
      </c>
      <c r="B72" s="71" t="s">
        <v>172</v>
      </c>
      <c r="C72" s="46">
        <v>497400</v>
      </c>
      <c r="D72" s="46">
        <v>124350</v>
      </c>
      <c r="E72" s="69">
        <f t="shared" ref="E72" si="6">D72*100/C72</f>
        <v>25</v>
      </c>
      <c r="F72" s="11"/>
      <c r="G72" s="106"/>
    </row>
    <row r="73" spans="1:7" s="115" customFormat="1" ht="30" hidden="1" customHeight="1" x14ac:dyDescent="0.25">
      <c r="A73" s="110" t="s">
        <v>144</v>
      </c>
      <c r="B73" s="111" t="s">
        <v>146</v>
      </c>
      <c r="C73" s="107">
        <f>C74</f>
        <v>0</v>
      </c>
      <c r="D73" s="107">
        <f>D74</f>
        <v>0</v>
      </c>
      <c r="E73" s="112" t="e">
        <f t="shared" si="0"/>
        <v>#DIV/0!</v>
      </c>
      <c r="F73" s="113"/>
      <c r="G73" s="114"/>
    </row>
    <row r="74" spans="1:7" ht="30" hidden="1" customHeight="1" x14ac:dyDescent="0.25">
      <c r="A74" s="73" t="s">
        <v>145</v>
      </c>
      <c r="B74" s="82" t="s">
        <v>147</v>
      </c>
      <c r="C74" s="46"/>
      <c r="D74" s="46"/>
      <c r="E74" s="63" t="e">
        <f t="shared" si="0"/>
        <v>#DIV/0!</v>
      </c>
      <c r="F74" s="11"/>
      <c r="G74" s="106"/>
    </row>
    <row r="75" spans="1:7" ht="24" hidden="1" customHeight="1" x14ac:dyDescent="0.25">
      <c r="A75" s="73" t="s">
        <v>145</v>
      </c>
      <c r="B75" s="83" t="s">
        <v>148</v>
      </c>
      <c r="C75" s="46"/>
      <c r="D75" s="46"/>
      <c r="E75" s="63" t="e">
        <f t="shared" si="0"/>
        <v>#DIV/0!</v>
      </c>
      <c r="F75" s="11"/>
      <c r="G75" s="106"/>
    </row>
    <row r="76" spans="1:7" ht="15" customHeight="1" x14ac:dyDescent="0.25">
      <c r="A76" s="6"/>
      <c r="B76" s="6"/>
      <c r="C76" s="6"/>
      <c r="D76" s="6"/>
      <c r="E76" s="6"/>
      <c r="F76" s="6"/>
    </row>
  </sheetData>
  <mergeCells count="10">
    <mergeCell ref="D2:E2"/>
    <mergeCell ref="D1:E1"/>
    <mergeCell ref="A7:G7"/>
    <mergeCell ref="A9:E9"/>
    <mergeCell ref="A10:A12"/>
    <mergeCell ref="B10:B12"/>
    <mergeCell ref="C10:C12"/>
    <mergeCell ref="D10:D12"/>
    <mergeCell ref="E10:E12"/>
    <mergeCell ref="D3:E3"/>
  </mergeCells>
  <pageMargins left="0.39374999999999999" right="0.39374999999999999" top="0.39374999999999999" bottom="0.39374999999999999" header="0.51180550000000002" footer="0.51180550000000002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"/>
  <sheetViews>
    <sheetView workbookViewId="0">
      <selection activeCell="K13" sqref="K13"/>
    </sheetView>
  </sheetViews>
  <sheetFormatPr defaultRowHeight="15" x14ac:dyDescent="0.25"/>
  <cols>
    <col min="1" max="1" width="47" style="1" customWidth="1"/>
    <col min="2" max="2" width="26.85546875" style="1" customWidth="1"/>
    <col min="3" max="3" width="19.85546875" style="1" customWidth="1"/>
    <col min="4" max="4" width="18" style="1" customWidth="1"/>
    <col min="5" max="5" width="11.7109375" style="1" customWidth="1"/>
    <col min="6" max="6" width="9.140625" style="1" hidden="1"/>
    <col min="7" max="16384" width="9.140625" style="1"/>
  </cols>
  <sheetData>
    <row r="1" spans="1:6" ht="14.1" customHeight="1" x14ac:dyDescent="0.25">
      <c r="A1" s="171" t="s">
        <v>72</v>
      </c>
      <c r="B1" s="172"/>
      <c r="C1" s="172"/>
      <c r="D1" s="172"/>
      <c r="E1" s="14"/>
      <c r="F1" s="3"/>
    </row>
    <row r="2" spans="1:6" ht="14.1" customHeight="1" x14ac:dyDescent="0.25">
      <c r="A2" s="9"/>
      <c r="B2" s="9"/>
      <c r="C2" s="9"/>
      <c r="D2" s="9"/>
      <c r="E2" s="9"/>
      <c r="F2" s="3"/>
    </row>
    <row r="3" spans="1:6" ht="12" customHeight="1" x14ac:dyDescent="0.25">
      <c r="A3" s="165" t="s">
        <v>1</v>
      </c>
      <c r="B3" s="165" t="s">
        <v>73</v>
      </c>
      <c r="C3" s="167" t="s">
        <v>134</v>
      </c>
      <c r="D3" s="167" t="s">
        <v>131</v>
      </c>
      <c r="E3" s="165" t="s">
        <v>132</v>
      </c>
      <c r="F3" s="15"/>
    </row>
    <row r="4" spans="1:6" ht="12" customHeight="1" x14ac:dyDescent="0.25">
      <c r="A4" s="166"/>
      <c r="B4" s="166"/>
      <c r="C4" s="168"/>
      <c r="D4" s="168"/>
      <c r="E4" s="166"/>
      <c r="F4" s="15"/>
    </row>
    <row r="5" spans="1:6" ht="11.1" customHeight="1" x14ac:dyDescent="0.25">
      <c r="A5" s="166"/>
      <c r="B5" s="166"/>
      <c r="C5" s="168"/>
      <c r="D5" s="168"/>
      <c r="E5" s="166"/>
      <c r="F5" s="15"/>
    </row>
    <row r="6" spans="1:6" ht="12" customHeight="1" x14ac:dyDescent="0.25">
      <c r="A6" s="12">
        <v>1</v>
      </c>
      <c r="B6" s="88">
        <v>2</v>
      </c>
      <c r="C6" s="89" t="s">
        <v>125</v>
      </c>
      <c r="D6" s="89" t="s">
        <v>4</v>
      </c>
      <c r="E6" s="89" t="s">
        <v>5</v>
      </c>
      <c r="F6" s="18"/>
    </row>
    <row r="7" spans="1:6" ht="16.5" customHeight="1" x14ac:dyDescent="0.25">
      <c r="A7" s="159" t="s">
        <v>74</v>
      </c>
      <c r="B7" s="90" t="s">
        <v>7</v>
      </c>
      <c r="C7" s="157">
        <v>2497536.9</v>
      </c>
      <c r="D7" s="157">
        <f>D8+D13+D24+D30+D297+D33+D40+D47+D59+D63+D73+D77+D90+D70+D81</f>
        <v>627698.5</v>
      </c>
      <c r="E7" s="158">
        <f>D7*100/C7</f>
        <v>25.13270174306534</v>
      </c>
      <c r="F7" s="86"/>
    </row>
    <row r="8" spans="1:6" ht="18" customHeight="1" x14ac:dyDescent="0.25">
      <c r="A8" s="85" t="s">
        <v>75</v>
      </c>
      <c r="B8" s="91" t="s">
        <v>181</v>
      </c>
      <c r="C8" s="44">
        <v>522960</v>
      </c>
      <c r="D8" s="92">
        <v>125659.26</v>
      </c>
      <c r="E8" s="93">
        <f t="shared" ref="E8:E93" si="0">D8*100/C8</f>
        <v>24.028464892152364</v>
      </c>
      <c r="F8" s="87"/>
    </row>
    <row r="9" spans="1:6" ht="48" customHeight="1" x14ac:dyDescent="0.25">
      <c r="A9" s="100" t="s">
        <v>76</v>
      </c>
      <c r="B9" s="99" t="s">
        <v>183</v>
      </c>
      <c r="C9" s="44">
        <v>522960</v>
      </c>
      <c r="D9" s="44">
        <f>D10</f>
        <v>125659.26</v>
      </c>
      <c r="E9" s="96">
        <f t="shared" si="0"/>
        <v>24.028464892152364</v>
      </c>
      <c r="F9" s="87"/>
    </row>
    <row r="10" spans="1:6" ht="24" customHeight="1" x14ac:dyDescent="0.25">
      <c r="A10" s="101" t="s">
        <v>77</v>
      </c>
      <c r="B10" s="99" t="s">
        <v>184</v>
      </c>
      <c r="C10" s="44">
        <v>522960</v>
      </c>
      <c r="D10" s="92">
        <v>125659.26</v>
      </c>
      <c r="E10" s="94">
        <f t="shared" si="0"/>
        <v>24.028464892152364</v>
      </c>
      <c r="F10" s="87"/>
    </row>
    <row r="11" spans="1:6" ht="30" customHeight="1" x14ac:dyDescent="0.25">
      <c r="A11" s="132" t="s">
        <v>182</v>
      </c>
      <c r="B11" s="99" t="s">
        <v>185</v>
      </c>
      <c r="C11" s="44">
        <v>401660</v>
      </c>
      <c r="D11" s="44">
        <v>96930</v>
      </c>
      <c r="E11" s="98">
        <f t="shared" si="0"/>
        <v>24.132350744410697</v>
      </c>
      <c r="F11" s="87"/>
    </row>
    <row r="12" spans="1:6" s="124" customFormat="1" ht="56.25" customHeight="1" x14ac:dyDescent="0.25">
      <c r="A12" s="139" t="s">
        <v>187</v>
      </c>
      <c r="B12" s="127" t="s">
        <v>186</v>
      </c>
      <c r="C12" s="128">
        <v>121300</v>
      </c>
      <c r="D12" s="128">
        <v>28729.26</v>
      </c>
      <c r="E12" s="129">
        <f t="shared" si="0"/>
        <v>23.684468260511128</v>
      </c>
      <c r="F12" s="130"/>
    </row>
    <row r="13" spans="1:6" ht="17.25" customHeight="1" x14ac:dyDescent="0.25">
      <c r="A13" s="101" t="s">
        <v>78</v>
      </c>
      <c r="B13" s="99" t="s">
        <v>193</v>
      </c>
      <c r="C13" s="44">
        <v>865359</v>
      </c>
      <c r="D13" s="44">
        <f>D14+D19</f>
        <v>238915.87</v>
      </c>
      <c r="E13" s="94">
        <f t="shared" si="0"/>
        <v>27.608873311538911</v>
      </c>
      <c r="F13" s="87"/>
    </row>
    <row r="14" spans="1:6" ht="48" customHeight="1" x14ac:dyDescent="0.25">
      <c r="A14" s="101" t="s">
        <v>76</v>
      </c>
      <c r="B14" s="99" t="s">
        <v>192</v>
      </c>
      <c r="C14" s="44">
        <f>C15</f>
        <v>680778</v>
      </c>
      <c r="D14" s="44">
        <f>D15</f>
        <v>168793.32</v>
      </c>
      <c r="E14" s="98">
        <f t="shared" si="0"/>
        <v>24.794179600398369</v>
      </c>
      <c r="F14" s="87"/>
    </row>
    <row r="15" spans="1:6" ht="24" customHeight="1" x14ac:dyDescent="0.25">
      <c r="A15" s="132" t="s">
        <v>77</v>
      </c>
      <c r="B15" s="99" t="s">
        <v>191</v>
      </c>
      <c r="C15" s="44">
        <f>C16+C17</f>
        <v>680778</v>
      </c>
      <c r="D15" s="44">
        <f>D16+D17</f>
        <v>168793.32</v>
      </c>
      <c r="E15" s="94">
        <f t="shared" si="0"/>
        <v>24.794179600398369</v>
      </c>
      <c r="F15" s="87"/>
    </row>
    <row r="16" spans="1:6" ht="27.75" customHeight="1" x14ac:dyDescent="0.25">
      <c r="A16" s="131" t="s">
        <v>190</v>
      </c>
      <c r="B16" s="99" t="s">
        <v>189</v>
      </c>
      <c r="C16" s="44">
        <v>522870</v>
      </c>
      <c r="D16" s="44">
        <v>129038.5</v>
      </c>
      <c r="E16" s="94">
        <f t="shared" si="0"/>
        <v>24.678887677625415</v>
      </c>
      <c r="F16" s="87"/>
    </row>
    <row r="17" spans="1:6" s="124" customFormat="1" ht="54" customHeight="1" thickBot="1" x14ac:dyDescent="0.3">
      <c r="A17" s="139" t="s">
        <v>187</v>
      </c>
      <c r="B17" s="127" t="s">
        <v>188</v>
      </c>
      <c r="C17" s="128">
        <v>157908</v>
      </c>
      <c r="D17" s="128">
        <v>39754.82</v>
      </c>
      <c r="E17" s="140">
        <f t="shared" si="0"/>
        <v>25.175937887884086</v>
      </c>
      <c r="F17" s="130"/>
    </row>
    <row r="18" spans="1:6" ht="27.75" customHeight="1" thickBot="1" x14ac:dyDescent="0.3">
      <c r="A18" s="101" t="s">
        <v>79</v>
      </c>
      <c r="B18" s="99" t="s">
        <v>196</v>
      </c>
      <c r="C18" s="44">
        <v>183581</v>
      </c>
      <c r="D18" s="44">
        <f>D19</f>
        <v>70122.55</v>
      </c>
      <c r="E18" s="95">
        <f t="shared" si="0"/>
        <v>38.19706287687724</v>
      </c>
      <c r="F18" s="87"/>
    </row>
    <row r="19" spans="1:6" s="124" customFormat="1" ht="30" customHeight="1" thickBot="1" x14ac:dyDescent="0.3">
      <c r="A19" s="141" t="s">
        <v>80</v>
      </c>
      <c r="B19" s="127" t="s">
        <v>195</v>
      </c>
      <c r="C19" s="128">
        <v>183581</v>
      </c>
      <c r="D19" s="128">
        <v>70122.55</v>
      </c>
      <c r="E19" s="142">
        <f t="shared" si="0"/>
        <v>38.19706287687724</v>
      </c>
      <c r="F19" s="130"/>
    </row>
    <row r="20" spans="1:6" s="124" customFormat="1" ht="24" customHeight="1" thickBot="1" x14ac:dyDescent="0.3">
      <c r="A20" s="141" t="s">
        <v>81</v>
      </c>
      <c r="B20" s="127" t="s">
        <v>194</v>
      </c>
      <c r="C20" s="128">
        <v>115241</v>
      </c>
      <c r="D20" s="128">
        <v>42487.44</v>
      </c>
      <c r="E20" s="143">
        <f t="shared" ref="E20:E22" si="1">D20*100/C20</f>
        <v>36.868336789857779</v>
      </c>
      <c r="F20" s="130"/>
    </row>
    <row r="21" spans="1:6" s="124" customFormat="1" ht="24" customHeight="1" thickBot="1" x14ac:dyDescent="0.35">
      <c r="A21" s="155" t="s">
        <v>283</v>
      </c>
      <c r="B21" s="127" t="s">
        <v>282</v>
      </c>
      <c r="C21" s="156">
        <v>68340</v>
      </c>
      <c r="D21" s="128">
        <v>27635.11</v>
      </c>
      <c r="E21" s="143">
        <f t="shared" ref="E21" si="2">D21*100/C21</f>
        <v>40.437679250804798</v>
      </c>
      <c r="F21" s="130"/>
    </row>
    <row r="22" spans="1:6" s="124" customFormat="1" ht="18" customHeight="1" thickBot="1" x14ac:dyDescent="0.3">
      <c r="A22" s="141" t="s">
        <v>85</v>
      </c>
      <c r="B22" s="127" t="s">
        <v>200</v>
      </c>
      <c r="C22" s="128">
        <v>1000</v>
      </c>
      <c r="D22" s="128">
        <v>0</v>
      </c>
      <c r="E22" s="143">
        <f t="shared" si="1"/>
        <v>0</v>
      </c>
      <c r="F22" s="130"/>
    </row>
    <row r="23" spans="1:6" s="124" customFormat="1" ht="15.75" customHeight="1" x14ac:dyDescent="0.25">
      <c r="A23" s="141" t="s">
        <v>88</v>
      </c>
      <c r="B23" s="127" t="s">
        <v>201</v>
      </c>
      <c r="C23" s="128">
        <v>1000</v>
      </c>
      <c r="D23" s="128">
        <v>0</v>
      </c>
      <c r="E23" s="143">
        <f t="shared" si="0"/>
        <v>0</v>
      </c>
      <c r="F23" s="130"/>
    </row>
    <row r="24" spans="1:6" ht="21" customHeight="1" x14ac:dyDescent="0.25">
      <c r="A24" s="101" t="s">
        <v>82</v>
      </c>
      <c r="B24" s="99" t="s">
        <v>199</v>
      </c>
      <c r="C24" s="44">
        <f>C25</f>
        <v>111200</v>
      </c>
      <c r="D24" s="44">
        <f>D25</f>
        <v>0</v>
      </c>
      <c r="E24" s="94">
        <f t="shared" si="0"/>
        <v>0</v>
      </c>
      <c r="F24" s="87"/>
    </row>
    <row r="25" spans="1:6" ht="16.5" customHeight="1" x14ac:dyDescent="0.25">
      <c r="A25" s="101" t="s">
        <v>83</v>
      </c>
      <c r="B25" s="99" t="s">
        <v>198</v>
      </c>
      <c r="C25" s="44">
        <f>C26</f>
        <v>111200</v>
      </c>
      <c r="D25" s="44">
        <f>D26</f>
        <v>0</v>
      </c>
      <c r="E25" s="94">
        <f t="shared" si="0"/>
        <v>0</v>
      </c>
      <c r="F25" s="87"/>
    </row>
    <row r="26" spans="1:6" s="124" customFormat="1" ht="17.25" customHeight="1" x14ac:dyDescent="0.25">
      <c r="A26" s="141" t="s">
        <v>69</v>
      </c>
      <c r="B26" s="127" t="s">
        <v>197</v>
      </c>
      <c r="C26" s="128">
        <v>111200</v>
      </c>
      <c r="D26" s="128">
        <v>0</v>
      </c>
      <c r="E26" s="144">
        <f t="shared" si="0"/>
        <v>0</v>
      </c>
      <c r="F26" s="130"/>
    </row>
    <row r="27" spans="1:6" s="124" customFormat="1" ht="17.25" customHeight="1" x14ac:dyDescent="0.25">
      <c r="A27" s="141" t="s">
        <v>280</v>
      </c>
      <c r="B27" s="127" t="s">
        <v>281</v>
      </c>
      <c r="C27" s="128">
        <v>20000</v>
      </c>
      <c r="D27" s="128">
        <v>0</v>
      </c>
      <c r="E27" s="144">
        <f t="shared" ref="E27" si="3">D27*100/C27</f>
        <v>0</v>
      </c>
      <c r="F27" s="130"/>
    </row>
    <row r="28" spans="1:6" s="124" customFormat="1" ht="17.25" customHeight="1" x14ac:dyDescent="0.25">
      <c r="A28" s="141" t="s">
        <v>280</v>
      </c>
      <c r="B28" s="127" t="s">
        <v>281</v>
      </c>
      <c r="C28" s="128">
        <v>20000</v>
      </c>
      <c r="D28" s="128">
        <v>0</v>
      </c>
      <c r="E28" s="144">
        <f t="shared" ref="E28" si="4">D28*100/C28</f>
        <v>0</v>
      </c>
      <c r="F28" s="130"/>
    </row>
    <row r="29" spans="1:6" s="124" customFormat="1" ht="17.25" customHeight="1" x14ac:dyDescent="0.25">
      <c r="A29" s="141" t="s">
        <v>85</v>
      </c>
      <c r="B29" s="127" t="s">
        <v>281</v>
      </c>
      <c r="C29" s="128">
        <v>20000</v>
      </c>
      <c r="D29" s="128">
        <v>0</v>
      </c>
      <c r="E29" s="144">
        <f t="shared" ref="E29" si="5">D29*100/C29</f>
        <v>0</v>
      </c>
      <c r="F29" s="130"/>
    </row>
    <row r="30" spans="1:6" ht="15.75" customHeight="1" x14ac:dyDescent="0.25">
      <c r="A30" s="101" t="s">
        <v>84</v>
      </c>
      <c r="B30" s="99" t="s">
        <v>202</v>
      </c>
      <c r="C30" s="44">
        <v>1000</v>
      </c>
      <c r="D30" s="44">
        <v>0</v>
      </c>
      <c r="E30" s="96">
        <f t="shared" si="0"/>
        <v>0</v>
      </c>
      <c r="F30" s="87"/>
    </row>
    <row r="31" spans="1:6" ht="16.5" customHeight="1" x14ac:dyDescent="0.25">
      <c r="A31" s="101" t="s">
        <v>85</v>
      </c>
      <c r="B31" s="99" t="s">
        <v>203</v>
      </c>
      <c r="C31" s="44">
        <v>1000</v>
      </c>
      <c r="D31" s="44">
        <v>0</v>
      </c>
      <c r="E31" s="96">
        <f t="shared" si="0"/>
        <v>0</v>
      </c>
      <c r="F31" s="87"/>
    </row>
    <row r="32" spans="1:6" s="124" customFormat="1" ht="15.75" customHeight="1" x14ac:dyDescent="0.25">
      <c r="A32" s="141" t="s">
        <v>86</v>
      </c>
      <c r="B32" s="127" t="s">
        <v>204</v>
      </c>
      <c r="C32" s="128">
        <v>1000</v>
      </c>
      <c r="D32" s="128">
        <v>0</v>
      </c>
      <c r="E32" s="129">
        <f t="shared" si="0"/>
        <v>0</v>
      </c>
      <c r="F32" s="130"/>
    </row>
    <row r="33" spans="1:6" ht="18" customHeight="1" x14ac:dyDescent="0.25">
      <c r="A33" s="101" t="s">
        <v>87</v>
      </c>
      <c r="B33" s="99" t="s">
        <v>207</v>
      </c>
      <c r="C33" s="44">
        <v>52668</v>
      </c>
      <c r="D33" s="44">
        <v>1668</v>
      </c>
      <c r="E33" s="94">
        <f t="shared" si="0"/>
        <v>3.1670084301663248</v>
      </c>
      <c r="F33" s="87"/>
    </row>
    <row r="34" spans="1:6" ht="24" customHeight="1" x14ac:dyDescent="0.25">
      <c r="A34" s="101" t="s">
        <v>79</v>
      </c>
      <c r="B34" s="99" t="s">
        <v>206</v>
      </c>
      <c r="C34" s="44">
        <f>C35</f>
        <v>1000</v>
      </c>
      <c r="D34" s="44">
        <f>D35</f>
        <v>0</v>
      </c>
      <c r="E34" s="94">
        <f t="shared" si="0"/>
        <v>0</v>
      </c>
      <c r="F34" s="87"/>
    </row>
    <row r="35" spans="1:6" s="124" customFormat="1" ht="22.5" customHeight="1" x14ac:dyDescent="0.25">
      <c r="A35" s="141" t="s">
        <v>80</v>
      </c>
      <c r="B35" s="127" t="s">
        <v>205</v>
      </c>
      <c r="C35" s="128">
        <v>1000</v>
      </c>
      <c r="D35" s="128">
        <v>0</v>
      </c>
      <c r="E35" s="129">
        <f t="shared" si="0"/>
        <v>0</v>
      </c>
      <c r="F35" s="130"/>
    </row>
    <row r="36" spans="1:6" s="124" customFormat="1" ht="19.5" hidden="1" customHeight="1" x14ac:dyDescent="0.25">
      <c r="A36" s="153" t="s">
        <v>277</v>
      </c>
      <c r="B36" s="127" t="s">
        <v>209</v>
      </c>
      <c r="C36" s="128"/>
      <c r="D36" s="128"/>
      <c r="E36" s="129" t="e">
        <f t="shared" ref="E36" si="6">D36*100/C36</f>
        <v>#DIV/0!</v>
      </c>
      <c r="F36" s="130"/>
    </row>
    <row r="37" spans="1:6" s="124" customFormat="1" ht="42" hidden="1" customHeight="1" x14ac:dyDescent="0.25">
      <c r="A37" s="154" t="s">
        <v>278</v>
      </c>
      <c r="B37" s="127" t="s">
        <v>276</v>
      </c>
      <c r="C37" s="128"/>
      <c r="D37" s="128"/>
      <c r="E37" s="129" t="e">
        <f t="shared" ref="E37" si="7">D37*100/C37</f>
        <v>#DIV/0!</v>
      </c>
      <c r="F37" s="130"/>
    </row>
    <row r="38" spans="1:6" ht="17.25" customHeight="1" x14ac:dyDescent="0.25">
      <c r="A38" s="101" t="s">
        <v>85</v>
      </c>
      <c r="B38" s="99" t="s">
        <v>209</v>
      </c>
      <c r="C38" s="44">
        <f>C39</f>
        <v>51668</v>
      </c>
      <c r="D38" s="44">
        <f>D39</f>
        <v>1668</v>
      </c>
      <c r="E38" s="94">
        <f t="shared" si="0"/>
        <v>3.2283037857087558</v>
      </c>
      <c r="F38" s="87"/>
    </row>
    <row r="39" spans="1:6" s="124" customFormat="1" ht="18.75" customHeight="1" x14ac:dyDescent="0.25">
      <c r="A39" s="141" t="s">
        <v>88</v>
      </c>
      <c r="B39" s="127" t="s">
        <v>208</v>
      </c>
      <c r="C39" s="128">
        <v>51668</v>
      </c>
      <c r="D39" s="128">
        <v>1668</v>
      </c>
      <c r="E39" s="144">
        <f t="shared" si="0"/>
        <v>3.2283037857087558</v>
      </c>
      <c r="F39" s="130"/>
    </row>
    <row r="40" spans="1:6" ht="19.5" customHeight="1" x14ac:dyDescent="0.25">
      <c r="A40" s="100" t="s">
        <v>89</v>
      </c>
      <c r="B40" s="99" t="s">
        <v>215</v>
      </c>
      <c r="C40" s="84">
        <f>C41+C45</f>
        <v>227403</v>
      </c>
      <c r="D40" s="84">
        <v>33648.370000000003</v>
      </c>
      <c r="E40" s="96">
        <f t="shared" si="0"/>
        <v>14.796801273510026</v>
      </c>
      <c r="F40" s="87"/>
    </row>
    <row r="41" spans="1:6" ht="48" customHeight="1" x14ac:dyDescent="0.25">
      <c r="A41" s="101" t="s">
        <v>76</v>
      </c>
      <c r="B41" s="99" t="s">
        <v>214</v>
      </c>
      <c r="C41" s="44">
        <f>C42</f>
        <v>227403</v>
      </c>
      <c r="D41" s="44">
        <f>D42</f>
        <v>33648.370000000003</v>
      </c>
      <c r="E41" s="96">
        <f t="shared" si="0"/>
        <v>14.796801273510026</v>
      </c>
      <c r="F41" s="87"/>
    </row>
    <row r="42" spans="1:6" ht="16.5" customHeight="1" x14ac:dyDescent="0.25">
      <c r="A42" s="101" t="s">
        <v>90</v>
      </c>
      <c r="B42" s="99" t="s">
        <v>213</v>
      </c>
      <c r="C42" s="44">
        <f>C43+C44</f>
        <v>227403</v>
      </c>
      <c r="D42" s="44">
        <f>D43+D44</f>
        <v>33648.370000000003</v>
      </c>
      <c r="E42" s="94">
        <f t="shared" si="0"/>
        <v>14.796801273510026</v>
      </c>
      <c r="F42" s="87"/>
    </row>
    <row r="43" spans="1:6" ht="17.25" customHeight="1" x14ac:dyDescent="0.25">
      <c r="A43" s="132" t="s">
        <v>216</v>
      </c>
      <c r="B43" s="99" t="s">
        <v>212</v>
      </c>
      <c r="C43" s="44">
        <v>174656</v>
      </c>
      <c r="D43" s="44">
        <v>26307.5</v>
      </c>
      <c r="E43" s="98">
        <f t="shared" si="0"/>
        <v>15.062465646757055</v>
      </c>
      <c r="F43" s="87"/>
    </row>
    <row r="44" spans="1:6" s="124" customFormat="1" ht="39" customHeight="1" x14ac:dyDescent="0.25">
      <c r="A44" s="145" t="s">
        <v>210</v>
      </c>
      <c r="B44" s="127" t="s">
        <v>211</v>
      </c>
      <c r="C44" s="128">
        <v>52747</v>
      </c>
      <c r="D44" s="128">
        <v>7340.87</v>
      </c>
      <c r="E44" s="129">
        <f t="shared" si="0"/>
        <v>13.917132727927655</v>
      </c>
      <c r="F44" s="130"/>
    </row>
    <row r="45" spans="1:6" ht="24" hidden="1" customHeight="1" x14ac:dyDescent="0.25">
      <c r="A45" s="101" t="s">
        <v>79</v>
      </c>
      <c r="B45" s="99" t="s">
        <v>91</v>
      </c>
      <c r="C45" s="44"/>
      <c r="D45" s="44">
        <f>D46</f>
        <v>54782.13</v>
      </c>
      <c r="E45" s="98" t="e">
        <f t="shared" si="0"/>
        <v>#DIV/0!</v>
      </c>
      <c r="F45" s="87"/>
    </row>
    <row r="46" spans="1:6" ht="24" hidden="1" customHeight="1" x14ac:dyDescent="0.25">
      <c r="A46" s="101" t="s">
        <v>80</v>
      </c>
      <c r="B46" s="99" t="s">
        <v>92</v>
      </c>
      <c r="C46" s="44"/>
      <c r="D46" s="44">
        <v>54782.13</v>
      </c>
      <c r="E46" s="94" t="e">
        <f t="shared" si="0"/>
        <v>#DIV/0!</v>
      </c>
      <c r="F46" s="87"/>
    </row>
    <row r="47" spans="1:6" ht="20.25" customHeight="1" x14ac:dyDescent="0.25">
      <c r="A47" s="101" t="s">
        <v>93</v>
      </c>
      <c r="B47" s="99" t="s">
        <v>225</v>
      </c>
      <c r="C47" s="44">
        <f>C48+C53</f>
        <v>92800</v>
      </c>
      <c r="D47" s="44">
        <f>D48</f>
        <v>16867.82</v>
      </c>
      <c r="E47" s="94">
        <f t="shared" si="0"/>
        <v>18.176530172413795</v>
      </c>
      <c r="F47" s="87"/>
    </row>
    <row r="48" spans="1:6" ht="48" customHeight="1" x14ac:dyDescent="0.25">
      <c r="A48" s="101" t="s">
        <v>76</v>
      </c>
      <c r="B48" s="99" t="s">
        <v>224</v>
      </c>
      <c r="C48" s="44">
        <f>C49</f>
        <v>90343.6</v>
      </c>
      <c r="D48" s="44">
        <f>D49</f>
        <v>16867.82</v>
      </c>
      <c r="E48" s="94">
        <f t="shared" si="0"/>
        <v>18.670741480304084</v>
      </c>
      <c r="F48" s="87"/>
    </row>
    <row r="49" spans="1:6" ht="24" customHeight="1" x14ac:dyDescent="0.25">
      <c r="A49" s="101" t="s">
        <v>77</v>
      </c>
      <c r="B49" s="99" t="s">
        <v>223</v>
      </c>
      <c r="C49" s="44">
        <f>C50+C51+C52</f>
        <v>90343.6</v>
      </c>
      <c r="D49" s="44">
        <f>D50+++D51+++D52</f>
        <v>16867.82</v>
      </c>
      <c r="E49" s="94">
        <f t="shared" si="0"/>
        <v>18.670741480304084</v>
      </c>
      <c r="F49" s="87"/>
    </row>
    <row r="50" spans="1:6" ht="27.75" customHeight="1" x14ac:dyDescent="0.25">
      <c r="A50" s="101" t="s">
        <v>182</v>
      </c>
      <c r="B50" s="99" t="s">
        <v>222</v>
      </c>
      <c r="C50" s="44">
        <v>69387.600000000006</v>
      </c>
      <c r="D50" s="44">
        <v>13512</v>
      </c>
      <c r="E50" s="94">
        <f t="shared" si="0"/>
        <v>19.47321999896235</v>
      </c>
      <c r="F50" s="87"/>
    </row>
    <row r="51" spans="1:6" ht="33.75" hidden="1" customHeight="1" x14ac:dyDescent="0.25">
      <c r="A51" s="133" t="s">
        <v>219</v>
      </c>
      <c r="B51" s="99" t="s">
        <v>221</v>
      </c>
      <c r="C51" s="44"/>
      <c r="D51" s="44"/>
      <c r="E51" s="94" t="e">
        <f t="shared" si="0"/>
        <v>#DIV/0!</v>
      </c>
      <c r="F51" s="87"/>
    </row>
    <row r="52" spans="1:6" ht="52.5" customHeight="1" x14ac:dyDescent="0.25">
      <c r="A52" s="131" t="s">
        <v>187</v>
      </c>
      <c r="B52" s="99" t="s">
        <v>220</v>
      </c>
      <c r="C52" s="44">
        <v>20956</v>
      </c>
      <c r="D52" s="44">
        <v>3355.82</v>
      </c>
      <c r="E52" s="98">
        <f t="shared" si="0"/>
        <v>16.013647642679899</v>
      </c>
      <c r="F52" s="87"/>
    </row>
    <row r="53" spans="1:6" ht="24" customHeight="1" x14ac:dyDescent="0.25">
      <c r="A53" s="101" t="s">
        <v>79</v>
      </c>
      <c r="B53" s="99" t="s">
        <v>218</v>
      </c>
      <c r="C53" s="44">
        <v>2456.4</v>
      </c>
      <c r="D53" s="44">
        <f>D58</f>
        <v>0</v>
      </c>
      <c r="E53" s="94">
        <f t="shared" si="0"/>
        <v>0</v>
      </c>
      <c r="F53" s="87"/>
    </row>
    <row r="54" spans="1:6" s="124" customFormat="1" ht="24" customHeight="1" x14ac:dyDescent="0.25">
      <c r="A54" s="141" t="s">
        <v>80</v>
      </c>
      <c r="B54" s="127" t="s">
        <v>217</v>
      </c>
      <c r="C54" s="128">
        <v>2456.4</v>
      </c>
      <c r="D54" s="128">
        <v>0</v>
      </c>
      <c r="E54" s="129">
        <f t="shared" ref="E54:E57" si="8">D54*100/C54</f>
        <v>0</v>
      </c>
      <c r="F54" s="130"/>
    </row>
    <row r="55" spans="1:6" s="126" customFormat="1" ht="24" customHeight="1" x14ac:dyDescent="0.25">
      <c r="A55" s="134" t="s">
        <v>267</v>
      </c>
      <c r="B55" s="138" t="s">
        <v>271</v>
      </c>
      <c r="C55" s="128">
        <v>6000</v>
      </c>
      <c r="D55" s="128">
        <v>0</v>
      </c>
      <c r="E55" s="129">
        <f t="shared" si="8"/>
        <v>0</v>
      </c>
      <c r="F55" s="130"/>
    </row>
    <row r="56" spans="1:6" s="126" customFormat="1" ht="24" customHeight="1" x14ac:dyDescent="0.25">
      <c r="A56" s="134" t="s">
        <v>266</v>
      </c>
      <c r="B56" s="138" t="s">
        <v>270</v>
      </c>
      <c r="C56" s="128">
        <v>6000</v>
      </c>
      <c r="D56" s="128">
        <v>0</v>
      </c>
      <c r="E56" s="129">
        <f t="shared" si="8"/>
        <v>0</v>
      </c>
      <c r="F56" s="130"/>
    </row>
    <row r="57" spans="1:6" s="126" customFormat="1" ht="24" customHeight="1" x14ac:dyDescent="0.25">
      <c r="A57" s="134" t="s">
        <v>80</v>
      </c>
      <c r="B57" s="138" t="s">
        <v>269</v>
      </c>
      <c r="C57" s="128">
        <v>6000</v>
      </c>
      <c r="D57" s="128">
        <v>0</v>
      </c>
      <c r="E57" s="129">
        <f t="shared" si="8"/>
        <v>0</v>
      </c>
      <c r="F57" s="130"/>
    </row>
    <row r="58" spans="1:6" s="126" customFormat="1" ht="24" customHeight="1" x14ac:dyDescent="0.25">
      <c r="A58" s="134" t="s">
        <v>81</v>
      </c>
      <c r="B58" s="138" t="s">
        <v>268</v>
      </c>
      <c r="C58" s="128">
        <v>6000</v>
      </c>
      <c r="D58" s="128">
        <v>0</v>
      </c>
      <c r="E58" s="129">
        <f t="shared" si="0"/>
        <v>0</v>
      </c>
      <c r="F58" s="130"/>
    </row>
    <row r="59" spans="1:6" ht="18.75" customHeight="1" x14ac:dyDescent="0.25">
      <c r="A59" s="101" t="s">
        <v>94</v>
      </c>
      <c r="B59" s="99" t="s">
        <v>233</v>
      </c>
      <c r="C59" s="44">
        <f t="shared" ref="C59:D61" si="9">C60</f>
        <v>295692.15000000002</v>
      </c>
      <c r="D59" s="44">
        <f t="shared" si="9"/>
        <v>151741.16</v>
      </c>
      <c r="E59" s="94">
        <f t="shared" si="0"/>
        <v>51.317277107288774</v>
      </c>
      <c r="F59" s="87"/>
    </row>
    <row r="60" spans="1:6" ht="24" customHeight="1" x14ac:dyDescent="0.25">
      <c r="A60" s="101" t="s">
        <v>79</v>
      </c>
      <c r="B60" s="99" t="s">
        <v>232</v>
      </c>
      <c r="C60" s="44">
        <f t="shared" si="9"/>
        <v>295692.15000000002</v>
      </c>
      <c r="D60" s="44">
        <f t="shared" si="9"/>
        <v>151741.16</v>
      </c>
      <c r="E60" s="98">
        <f t="shared" si="0"/>
        <v>51.317277107288774</v>
      </c>
      <c r="F60" s="87"/>
    </row>
    <row r="61" spans="1:6" ht="24" customHeight="1" x14ac:dyDescent="0.25">
      <c r="A61" s="101" t="s">
        <v>80</v>
      </c>
      <c r="B61" s="99" t="s">
        <v>231</v>
      </c>
      <c r="C61" s="44">
        <v>295692.15000000002</v>
      </c>
      <c r="D61" s="44">
        <f t="shared" si="9"/>
        <v>151741.16</v>
      </c>
      <c r="E61" s="94">
        <f t="shared" si="0"/>
        <v>51.317277107288774</v>
      </c>
      <c r="F61" s="87"/>
    </row>
    <row r="62" spans="1:6" ht="24" customHeight="1" x14ac:dyDescent="0.25">
      <c r="A62" s="101" t="s">
        <v>81</v>
      </c>
      <c r="B62" s="99" t="s">
        <v>230</v>
      </c>
      <c r="C62" s="44">
        <v>295692.15000000002</v>
      </c>
      <c r="D62" s="44">
        <v>151741.16</v>
      </c>
      <c r="E62" s="98">
        <f t="shared" si="0"/>
        <v>51.317277107288774</v>
      </c>
      <c r="F62" s="87"/>
    </row>
    <row r="63" spans="1:6" ht="23.25" customHeight="1" x14ac:dyDescent="0.25">
      <c r="A63" s="101" t="s">
        <v>95</v>
      </c>
      <c r="B63" s="99" t="s">
        <v>229</v>
      </c>
      <c r="C63" s="44">
        <f t="shared" ref="C63:D64" si="10">C64</f>
        <v>25000</v>
      </c>
      <c r="D63" s="44">
        <v>0</v>
      </c>
      <c r="E63" s="96">
        <f t="shared" si="0"/>
        <v>0</v>
      </c>
      <c r="F63" s="87"/>
    </row>
    <row r="64" spans="1:6" ht="24.75" customHeight="1" x14ac:dyDescent="0.25">
      <c r="A64" s="101" t="s">
        <v>79</v>
      </c>
      <c r="B64" s="99" t="s">
        <v>228</v>
      </c>
      <c r="C64" s="44">
        <f t="shared" si="10"/>
        <v>25000</v>
      </c>
      <c r="D64" s="44">
        <f t="shared" si="10"/>
        <v>0</v>
      </c>
      <c r="E64" s="96">
        <f t="shared" si="0"/>
        <v>0</v>
      </c>
      <c r="F64" s="87"/>
    </row>
    <row r="65" spans="1:7" ht="23.25" customHeight="1" x14ac:dyDescent="0.25">
      <c r="A65" s="101" t="s">
        <v>80</v>
      </c>
      <c r="B65" s="99" t="s">
        <v>227</v>
      </c>
      <c r="C65" s="44">
        <v>25000</v>
      </c>
      <c r="D65" s="44">
        <v>0</v>
      </c>
      <c r="E65" s="96">
        <f t="shared" si="0"/>
        <v>0</v>
      </c>
      <c r="F65" s="87"/>
    </row>
    <row r="66" spans="1:7" s="124" customFormat="1" ht="25.5" customHeight="1" x14ac:dyDescent="0.25">
      <c r="A66" s="146" t="s">
        <v>81</v>
      </c>
      <c r="B66" s="127" t="s">
        <v>226</v>
      </c>
      <c r="C66" s="128">
        <v>25000</v>
      </c>
      <c r="D66" s="128">
        <v>0</v>
      </c>
      <c r="E66" s="129">
        <f t="shared" si="0"/>
        <v>0</v>
      </c>
      <c r="F66" s="130"/>
    </row>
    <row r="67" spans="1:7" ht="19.5" customHeight="1" x14ac:dyDescent="0.25">
      <c r="A67" s="135" t="s">
        <v>239</v>
      </c>
      <c r="B67" s="99" t="s">
        <v>242</v>
      </c>
      <c r="C67" s="44">
        <v>9700</v>
      </c>
      <c r="D67" s="44">
        <f>D70</f>
        <v>2236.02</v>
      </c>
      <c r="E67" s="97">
        <f t="shared" ref="E67:E69" si="11">D67*100/C67</f>
        <v>23.051752577319586</v>
      </c>
      <c r="F67" s="87"/>
    </row>
    <row r="68" spans="1:7" ht="22.5" customHeight="1" x14ac:dyDescent="0.25">
      <c r="A68" s="101" t="s">
        <v>79</v>
      </c>
      <c r="B68" s="99" t="s">
        <v>241</v>
      </c>
      <c r="C68" s="44">
        <v>9400</v>
      </c>
      <c r="D68" s="44">
        <f>D70</f>
        <v>2236.02</v>
      </c>
      <c r="E68" s="97">
        <f t="shared" si="11"/>
        <v>23.787446808510637</v>
      </c>
      <c r="F68" s="87"/>
    </row>
    <row r="69" spans="1:7" ht="23.25" customHeight="1" x14ac:dyDescent="0.25">
      <c r="A69" s="101" t="s">
        <v>80</v>
      </c>
      <c r="B69" s="99" t="s">
        <v>240</v>
      </c>
      <c r="C69" s="44">
        <v>9400</v>
      </c>
      <c r="D69" s="44">
        <f>D70</f>
        <v>2236.02</v>
      </c>
      <c r="E69" s="97">
        <f t="shared" si="11"/>
        <v>23.787446808510637</v>
      </c>
      <c r="F69" s="87"/>
    </row>
    <row r="70" spans="1:7" ht="24" customHeight="1" thickBot="1" x14ac:dyDescent="0.3">
      <c r="A70" s="101" t="s">
        <v>81</v>
      </c>
      <c r="B70" s="99" t="s">
        <v>238</v>
      </c>
      <c r="C70" s="44">
        <v>9400</v>
      </c>
      <c r="D70" s="44">
        <v>2236.02</v>
      </c>
      <c r="E70" s="97">
        <f t="shared" si="0"/>
        <v>23.787446808510637</v>
      </c>
      <c r="F70" s="87"/>
    </row>
    <row r="71" spans="1:7" ht="18" customHeight="1" thickBot="1" x14ac:dyDescent="0.3">
      <c r="A71" s="101" t="s">
        <v>236</v>
      </c>
      <c r="B71" s="99" t="s">
        <v>237</v>
      </c>
      <c r="C71" s="44">
        <v>300</v>
      </c>
      <c r="D71" s="44">
        <f>D72</f>
        <v>0</v>
      </c>
      <c r="E71" s="95">
        <f t="shared" si="0"/>
        <v>0</v>
      </c>
      <c r="F71" s="87"/>
    </row>
    <row r="72" spans="1:7" s="124" customFormat="1" ht="17.25" customHeight="1" x14ac:dyDescent="0.25">
      <c r="A72" s="141" t="s">
        <v>234</v>
      </c>
      <c r="B72" s="127" t="s">
        <v>235</v>
      </c>
      <c r="C72" s="128">
        <v>300</v>
      </c>
      <c r="D72" s="128">
        <v>0</v>
      </c>
      <c r="E72" s="143">
        <f t="shared" si="0"/>
        <v>0</v>
      </c>
      <c r="F72" s="130"/>
    </row>
    <row r="73" spans="1:7" ht="17.25" hidden="1" customHeight="1" x14ac:dyDescent="0.25">
      <c r="A73" s="101" t="s">
        <v>96</v>
      </c>
      <c r="B73" s="99" t="s">
        <v>246</v>
      </c>
      <c r="C73" s="44">
        <f t="shared" ref="C73:D75" si="12">C74</f>
        <v>0</v>
      </c>
      <c r="D73" s="44">
        <f t="shared" si="12"/>
        <v>0</v>
      </c>
      <c r="E73" s="94" t="e">
        <f t="shared" si="0"/>
        <v>#DIV/0!</v>
      </c>
      <c r="F73" s="87"/>
    </row>
    <row r="74" spans="1:7" ht="24" hidden="1" customHeight="1" x14ac:dyDescent="0.25">
      <c r="A74" s="101" t="s">
        <v>79</v>
      </c>
      <c r="B74" s="99" t="s">
        <v>245</v>
      </c>
      <c r="C74" s="44">
        <f t="shared" si="12"/>
        <v>0</v>
      </c>
      <c r="D74" s="44">
        <f t="shared" si="12"/>
        <v>0</v>
      </c>
      <c r="E74" s="98" t="e">
        <f t="shared" si="0"/>
        <v>#DIV/0!</v>
      </c>
      <c r="F74" s="87"/>
    </row>
    <row r="75" spans="1:7" ht="24" hidden="1" customHeight="1" x14ac:dyDescent="0.25">
      <c r="A75" s="101" t="s">
        <v>80</v>
      </c>
      <c r="B75" s="99" t="s">
        <v>244</v>
      </c>
      <c r="C75" s="44"/>
      <c r="D75" s="44">
        <f t="shared" si="12"/>
        <v>0</v>
      </c>
      <c r="E75" s="94" t="e">
        <f t="shared" si="0"/>
        <v>#DIV/0!</v>
      </c>
      <c r="F75" s="87"/>
    </row>
    <row r="76" spans="1:7" s="124" customFormat="1" ht="24" hidden="1" customHeight="1" x14ac:dyDescent="0.25">
      <c r="A76" s="141" t="s">
        <v>81</v>
      </c>
      <c r="B76" s="127" t="s">
        <v>243</v>
      </c>
      <c r="C76" s="128"/>
      <c r="D76" s="128"/>
      <c r="E76" s="129" t="e">
        <f t="shared" si="0"/>
        <v>#DIV/0!</v>
      </c>
      <c r="F76" s="130"/>
    </row>
    <row r="77" spans="1:7" ht="14.25" customHeight="1" x14ac:dyDescent="0.25">
      <c r="A77" s="100" t="s">
        <v>97</v>
      </c>
      <c r="B77" s="99" t="s">
        <v>250</v>
      </c>
      <c r="C77" s="44">
        <f t="shared" ref="C77:D79" si="13">C78</f>
        <v>101399.75</v>
      </c>
      <c r="D77" s="44">
        <f t="shared" si="13"/>
        <v>14150</v>
      </c>
      <c r="E77" s="103">
        <f t="shared" si="0"/>
        <v>13.954669513484994</v>
      </c>
      <c r="F77" s="20"/>
      <c r="G77" s="106"/>
    </row>
    <row r="78" spans="1:7" ht="24" customHeight="1" x14ac:dyDescent="0.25">
      <c r="A78" s="101" t="s">
        <v>79</v>
      </c>
      <c r="B78" s="99" t="s">
        <v>249</v>
      </c>
      <c r="C78" s="44">
        <f t="shared" si="13"/>
        <v>101399.75</v>
      </c>
      <c r="D78" s="44">
        <f t="shared" si="13"/>
        <v>14150</v>
      </c>
      <c r="E78" s="104">
        <f t="shared" si="0"/>
        <v>13.954669513484994</v>
      </c>
      <c r="F78" s="20"/>
      <c r="G78" s="106"/>
    </row>
    <row r="79" spans="1:7" ht="24" customHeight="1" x14ac:dyDescent="0.25">
      <c r="A79" s="101" t="s">
        <v>80</v>
      </c>
      <c r="B79" s="99" t="s">
        <v>248</v>
      </c>
      <c r="C79" s="44">
        <f t="shared" si="13"/>
        <v>101399.75</v>
      </c>
      <c r="D79" s="44">
        <f t="shared" si="13"/>
        <v>14150</v>
      </c>
      <c r="E79" s="102">
        <f t="shared" si="0"/>
        <v>13.954669513484994</v>
      </c>
      <c r="F79" s="20"/>
      <c r="G79" s="106"/>
    </row>
    <row r="80" spans="1:7" s="124" customFormat="1" ht="24" customHeight="1" x14ac:dyDescent="0.25">
      <c r="A80" s="141" t="s">
        <v>81</v>
      </c>
      <c r="B80" s="127" t="s">
        <v>247</v>
      </c>
      <c r="C80" s="128">
        <v>101399.75</v>
      </c>
      <c r="D80" s="128">
        <v>14150</v>
      </c>
      <c r="E80" s="147">
        <f t="shared" si="0"/>
        <v>13.954669513484994</v>
      </c>
      <c r="F80" s="148"/>
      <c r="G80" s="123"/>
    </row>
    <row r="81" spans="1:7" s="124" customFormat="1" ht="39" hidden="1" customHeight="1" x14ac:dyDescent="0.25">
      <c r="A81" s="136" t="s">
        <v>254</v>
      </c>
      <c r="B81" s="127" t="s">
        <v>253</v>
      </c>
      <c r="C81" s="128"/>
      <c r="D81" s="128"/>
      <c r="E81" s="147" t="e">
        <f t="shared" si="0"/>
        <v>#DIV/0!</v>
      </c>
      <c r="F81" s="148"/>
      <c r="G81" s="123"/>
    </row>
    <row r="82" spans="1:7" s="124" customFormat="1" ht="24" hidden="1" customHeight="1" x14ac:dyDescent="0.25">
      <c r="A82" s="141" t="s">
        <v>79</v>
      </c>
      <c r="B82" s="127" t="s">
        <v>252</v>
      </c>
      <c r="C82" s="128"/>
      <c r="D82" s="128"/>
      <c r="E82" s="147" t="e">
        <f t="shared" si="0"/>
        <v>#DIV/0!</v>
      </c>
      <c r="F82" s="148"/>
      <c r="G82" s="123"/>
    </row>
    <row r="83" spans="1:7" s="124" customFormat="1" ht="24" hidden="1" customHeight="1" x14ac:dyDescent="0.25">
      <c r="A83" s="141" t="s">
        <v>80</v>
      </c>
      <c r="B83" s="127" t="s">
        <v>251</v>
      </c>
      <c r="C83" s="128"/>
      <c r="D83" s="128"/>
      <c r="E83" s="149" t="e">
        <f t="shared" ref="E83:E85" si="14">D83*100/C83</f>
        <v>#DIV/0!</v>
      </c>
      <c r="F83" s="148"/>
      <c r="G83" s="123"/>
    </row>
    <row r="84" spans="1:7" s="126" customFormat="1" ht="51.75" hidden="1" customHeight="1" x14ac:dyDescent="0.25">
      <c r="A84" s="137" t="s">
        <v>257</v>
      </c>
      <c r="B84" s="127" t="s">
        <v>261</v>
      </c>
      <c r="C84" s="128"/>
      <c r="D84" s="128">
        <v>0</v>
      </c>
      <c r="E84" s="149" t="e">
        <f t="shared" si="14"/>
        <v>#DIV/0!</v>
      </c>
      <c r="F84" s="148"/>
      <c r="G84" s="125"/>
    </row>
    <row r="85" spans="1:7" s="124" customFormat="1" ht="24" hidden="1" customHeight="1" x14ac:dyDescent="0.25">
      <c r="A85" s="141" t="s">
        <v>79</v>
      </c>
      <c r="B85" s="127" t="s">
        <v>260</v>
      </c>
      <c r="C85" s="128"/>
      <c r="D85" s="128">
        <v>0</v>
      </c>
      <c r="E85" s="149" t="e">
        <f t="shared" si="14"/>
        <v>#DIV/0!</v>
      </c>
      <c r="F85" s="148"/>
      <c r="G85" s="123"/>
    </row>
    <row r="86" spans="1:7" s="124" customFormat="1" ht="24" hidden="1" customHeight="1" x14ac:dyDescent="0.25">
      <c r="A86" s="141" t="s">
        <v>80</v>
      </c>
      <c r="B86" s="127" t="s">
        <v>259</v>
      </c>
      <c r="C86" s="128"/>
      <c r="D86" s="128">
        <v>0</v>
      </c>
      <c r="E86" s="149" t="e">
        <f t="shared" ref="E86:E88" si="15">D86*100/C86</f>
        <v>#DIV/0!</v>
      </c>
      <c r="F86" s="148"/>
      <c r="G86" s="123"/>
    </row>
    <row r="87" spans="1:7" s="126" customFormat="1" ht="53.25" hidden="1" customHeight="1" x14ac:dyDescent="0.25">
      <c r="A87" s="137" t="s">
        <v>257</v>
      </c>
      <c r="B87" s="127" t="s">
        <v>258</v>
      </c>
      <c r="C87" s="128"/>
      <c r="D87" s="128">
        <v>0</v>
      </c>
      <c r="E87" s="149" t="e">
        <f t="shared" si="15"/>
        <v>#DIV/0!</v>
      </c>
      <c r="F87" s="148"/>
      <c r="G87" s="125"/>
    </row>
    <row r="88" spans="1:7" s="124" customFormat="1" ht="24" hidden="1" customHeight="1" x14ac:dyDescent="0.25">
      <c r="A88" s="141" t="s">
        <v>79</v>
      </c>
      <c r="B88" s="127" t="s">
        <v>256</v>
      </c>
      <c r="C88" s="128"/>
      <c r="D88" s="128">
        <v>0</v>
      </c>
      <c r="E88" s="149" t="e">
        <f t="shared" si="15"/>
        <v>#DIV/0!</v>
      </c>
      <c r="F88" s="148"/>
      <c r="G88" s="123"/>
    </row>
    <row r="89" spans="1:7" s="124" customFormat="1" ht="24" hidden="1" customHeight="1" x14ac:dyDescent="0.25">
      <c r="A89" s="141" t="s">
        <v>80</v>
      </c>
      <c r="B89" s="127" t="s">
        <v>255</v>
      </c>
      <c r="C89" s="128"/>
      <c r="D89" s="128">
        <v>0</v>
      </c>
      <c r="E89" s="149" t="e">
        <f t="shared" si="0"/>
        <v>#DIV/0!</v>
      </c>
      <c r="F89" s="148"/>
      <c r="G89" s="123"/>
    </row>
    <row r="90" spans="1:7" ht="16.5" customHeight="1" x14ac:dyDescent="0.25">
      <c r="A90" s="101" t="s">
        <v>98</v>
      </c>
      <c r="B90" s="99" t="s">
        <v>265</v>
      </c>
      <c r="C90" s="44">
        <f t="shared" ref="C90:D92" si="16">C91</f>
        <v>166355</v>
      </c>
      <c r="D90" s="44">
        <f t="shared" si="16"/>
        <v>42812</v>
      </c>
      <c r="E90" s="103">
        <f t="shared" si="0"/>
        <v>25.735325057858194</v>
      </c>
      <c r="F90" s="20"/>
      <c r="G90" s="106"/>
    </row>
    <row r="91" spans="1:7" ht="15" customHeight="1" x14ac:dyDescent="0.25">
      <c r="A91" s="101" t="s">
        <v>99</v>
      </c>
      <c r="B91" s="99" t="s">
        <v>264</v>
      </c>
      <c r="C91" s="44">
        <f t="shared" si="16"/>
        <v>166355</v>
      </c>
      <c r="D91" s="44">
        <f t="shared" si="16"/>
        <v>42812</v>
      </c>
      <c r="E91" s="104">
        <f t="shared" si="0"/>
        <v>25.735325057858194</v>
      </c>
      <c r="F91" s="20"/>
      <c r="G91" s="106"/>
    </row>
    <row r="92" spans="1:7" ht="24" customHeight="1" x14ac:dyDescent="0.25">
      <c r="A92" s="101" t="s">
        <v>100</v>
      </c>
      <c r="B92" s="99" t="s">
        <v>263</v>
      </c>
      <c r="C92" s="44">
        <v>166355</v>
      </c>
      <c r="D92" s="44">
        <f t="shared" si="16"/>
        <v>42812</v>
      </c>
      <c r="E92" s="102">
        <f t="shared" si="0"/>
        <v>25.735325057858194</v>
      </c>
      <c r="F92" s="20"/>
      <c r="G92" s="106"/>
    </row>
    <row r="93" spans="1:7" ht="24" customHeight="1" x14ac:dyDescent="0.25">
      <c r="A93" s="101" t="s">
        <v>101</v>
      </c>
      <c r="B93" s="99" t="s">
        <v>262</v>
      </c>
      <c r="C93" s="44">
        <v>166355</v>
      </c>
      <c r="D93" s="44">
        <v>42812</v>
      </c>
      <c r="E93" s="103">
        <f t="shared" si="0"/>
        <v>25.735325057858194</v>
      </c>
      <c r="F93" s="20"/>
      <c r="G93" s="106"/>
    </row>
    <row r="94" spans="1:7" x14ac:dyDescent="0.25">
      <c r="E94" s="105"/>
    </row>
  </sheetData>
  <mergeCells count="6">
    <mergeCell ref="E3:E5"/>
    <mergeCell ref="A1:D1"/>
    <mergeCell ref="A3:A5"/>
    <mergeCell ref="B3:B5"/>
    <mergeCell ref="C3:C5"/>
    <mergeCell ref="D3:D5"/>
  </mergeCells>
  <pageMargins left="0.39374999999999999" right="0.39374999999999999" top="0.39374999999999999" bottom="0.39374999999999999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H17" sqref="H17"/>
    </sheetView>
  </sheetViews>
  <sheetFormatPr defaultRowHeight="15" x14ac:dyDescent="0.25"/>
  <cols>
    <col min="1" max="1" width="50.7109375" style="1" customWidth="1"/>
    <col min="2" max="2" width="13.28515625" style="1" hidden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22"/>
      <c r="B1" s="23"/>
      <c r="C1" s="24"/>
      <c r="D1" s="8"/>
      <c r="E1" s="25"/>
      <c r="F1" s="14"/>
      <c r="G1" s="6"/>
    </row>
    <row r="2" spans="1:7" ht="14.1" customHeight="1" x14ac:dyDescent="0.25">
      <c r="A2" s="171" t="s">
        <v>102</v>
      </c>
      <c r="B2" s="172"/>
      <c r="C2" s="172"/>
      <c r="D2" s="172"/>
      <c r="E2" s="172"/>
      <c r="F2" s="172"/>
      <c r="G2" s="6"/>
    </row>
    <row r="3" spans="1:7" ht="12" customHeight="1" x14ac:dyDescent="0.25">
      <c r="A3" s="26"/>
      <c r="B3" s="27"/>
      <c r="C3" s="28"/>
      <c r="D3" s="29"/>
      <c r="E3" s="30"/>
      <c r="F3" s="31"/>
      <c r="G3" s="6"/>
    </row>
    <row r="4" spans="1:7" ht="13.5" customHeight="1" x14ac:dyDescent="0.25">
      <c r="A4" s="165" t="s">
        <v>1</v>
      </c>
      <c r="B4" s="165" t="s">
        <v>2</v>
      </c>
      <c r="C4" s="165" t="s">
        <v>103</v>
      </c>
      <c r="D4" s="165" t="s">
        <v>134</v>
      </c>
      <c r="E4" s="165" t="s">
        <v>131</v>
      </c>
      <c r="F4" s="165" t="s">
        <v>132</v>
      </c>
      <c r="G4" s="6"/>
    </row>
    <row r="5" spans="1:7" ht="12" customHeight="1" x14ac:dyDescent="0.25">
      <c r="A5" s="166"/>
      <c r="B5" s="166"/>
      <c r="C5" s="166"/>
      <c r="D5" s="166"/>
      <c r="E5" s="166"/>
      <c r="F5" s="166"/>
      <c r="G5" s="6"/>
    </row>
    <row r="6" spans="1:7" ht="12" customHeight="1" x14ac:dyDescent="0.25">
      <c r="A6" s="166"/>
      <c r="B6" s="166"/>
      <c r="C6" s="166"/>
      <c r="D6" s="166"/>
      <c r="E6" s="166"/>
      <c r="F6" s="166"/>
      <c r="G6" s="6"/>
    </row>
    <row r="7" spans="1:7" ht="11.25" customHeight="1" x14ac:dyDescent="0.25">
      <c r="A7" s="166"/>
      <c r="B7" s="166"/>
      <c r="C7" s="166"/>
      <c r="D7" s="166"/>
      <c r="E7" s="166"/>
      <c r="F7" s="166"/>
      <c r="G7" s="6"/>
    </row>
    <row r="8" spans="1:7" ht="10.5" customHeight="1" x14ac:dyDescent="0.25">
      <c r="A8" s="166"/>
      <c r="B8" s="166"/>
      <c r="C8" s="166"/>
      <c r="D8" s="166"/>
      <c r="E8" s="166"/>
      <c r="F8" s="166"/>
      <c r="G8" s="6"/>
    </row>
    <row r="9" spans="1:7" ht="12" customHeight="1" x14ac:dyDescent="0.25">
      <c r="A9" s="12">
        <v>1</v>
      </c>
      <c r="B9" s="13">
        <v>2</v>
      </c>
      <c r="C9" s="16">
        <v>2</v>
      </c>
      <c r="D9" s="17" t="s">
        <v>125</v>
      </c>
      <c r="E9" s="17" t="s">
        <v>4</v>
      </c>
      <c r="F9" s="17" t="s">
        <v>5</v>
      </c>
      <c r="G9" s="6"/>
    </row>
    <row r="10" spans="1:7" ht="18" customHeight="1" x14ac:dyDescent="0.25">
      <c r="A10" s="21" t="s">
        <v>104</v>
      </c>
      <c r="B10" s="32">
        <v>500</v>
      </c>
      <c r="C10" s="48" t="s">
        <v>7</v>
      </c>
      <c r="D10" s="49">
        <f>D15+D16</f>
        <v>142762.89999999991</v>
      </c>
      <c r="E10" s="49">
        <f>E15+E16</f>
        <v>115110.40999999997</v>
      </c>
      <c r="F10" s="50">
        <v>27652.49</v>
      </c>
      <c r="G10" s="6"/>
    </row>
    <row r="11" spans="1:7" ht="14.1" customHeight="1" x14ac:dyDescent="0.25">
      <c r="A11" s="34" t="s">
        <v>105</v>
      </c>
      <c r="B11" s="33">
        <v>700</v>
      </c>
      <c r="C11" s="51" t="s">
        <v>106</v>
      </c>
      <c r="D11" s="52">
        <f t="shared" ref="D11:E14" si="0">D12</f>
        <v>-2354774</v>
      </c>
      <c r="E11" s="52">
        <f t="shared" si="0"/>
        <v>-512588.09</v>
      </c>
      <c r="F11" s="53" t="s">
        <v>31</v>
      </c>
      <c r="G11" s="6"/>
    </row>
    <row r="12" spans="1:7" ht="14.1" customHeight="1" x14ac:dyDescent="0.25">
      <c r="A12" s="34" t="s">
        <v>107</v>
      </c>
      <c r="B12" s="33">
        <v>710</v>
      </c>
      <c r="C12" s="51" t="s">
        <v>108</v>
      </c>
      <c r="D12" s="52">
        <f t="shared" si="0"/>
        <v>-2354774</v>
      </c>
      <c r="E12" s="52">
        <f t="shared" si="0"/>
        <v>-512588.09</v>
      </c>
      <c r="F12" s="54" t="s">
        <v>109</v>
      </c>
      <c r="G12" s="6"/>
    </row>
    <row r="13" spans="1:7" ht="15" customHeight="1" x14ac:dyDescent="0.25">
      <c r="A13" s="19" t="s">
        <v>110</v>
      </c>
      <c r="B13" s="33">
        <v>710</v>
      </c>
      <c r="C13" s="51" t="s">
        <v>111</v>
      </c>
      <c r="D13" s="52">
        <f t="shared" si="0"/>
        <v>-2354774</v>
      </c>
      <c r="E13" s="52">
        <f t="shared" si="0"/>
        <v>-512588.09</v>
      </c>
      <c r="F13" s="54" t="s">
        <v>109</v>
      </c>
      <c r="G13" s="6"/>
    </row>
    <row r="14" spans="1:7" ht="15" customHeight="1" x14ac:dyDescent="0.25">
      <c r="A14" s="19" t="s">
        <v>112</v>
      </c>
      <c r="B14" s="33">
        <v>710</v>
      </c>
      <c r="C14" s="51" t="s">
        <v>113</v>
      </c>
      <c r="D14" s="52">
        <f t="shared" si="0"/>
        <v>-2354774</v>
      </c>
      <c r="E14" s="52">
        <f t="shared" si="0"/>
        <v>-512588.09</v>
      </c>
      <c r="F14" s="54" t="s">
        <v>109</v>
      </c>
      <c r="G14" s="6"/>
    </row>
    <row r="15" spans="1:7" ht="24" customHeight="1" x14ac:dyDescent="0.25">
      <c r="A15" s="19" t="s">
        <v>114</v>
      </c>
      <c r="B15" s="33">
        <v>710</v>
      </c>
      <c r="C15" s="51" t="s">
        <v>115</v>
      </c>
      <c r="D15" s="52">
        <v>-2354774</v>
      </c>
      <c r="E15" s="52">
        <v>-512588.09</v>
      </c>
      <c r="F15" s="54" t="s">
        <v>109</v>
      </c>
      <c r="G15" s="6"/>
    </row>
    <row r="16" spans="1:7" ht="14.1" customHeight="1" x14ac:dyDescent="0.25">
      <c r="A16" s="34" t="s">
        <v>116</v>
      </c>
      <c r="B16" s="33">
        <v>720</v>
      </c>
      <c r="C16" s="51" t="s">
        <v>117</v>
      </c>
      <c r="D16" s="52">
        <f t="shared" ref="D16:E18" si="1">D17</f>
        <v>2497536.9</v>
      </c>
      <c r="E16" s="52">
        <f t="shared" si="1"/>
        <v>627698.5</v>
      </c>
      <c r="F16" s="54" t="s">
        <v>109</v>
      </c>
      <c r="G16" s="6"/>
    </row>
    <row r="17" spans="1:7" ht="15" customHeight="1" x14ac:dyDescent="0.25">
      <c r="A17" s="19" t="s">
        <v>118</v>
      </c>
      <c r="B17" s="33">
        <v>720</v>
      </c>
      <c r="C17" s="55" t="s">
        <v>119</v>
      </c>
      <c r="D17" s="52">
        <f t="shared" si="1"/>
        <v>2497536.9</v>
      </c>
      <c r="E17" s="52">
        <f t="shared" si="1"/>
        <v>627698.5</v>
      </c>
      <c r="F17" s="54" t="s">
        <v>109</v>
      </c>
      <c r="G17" s="6"/>
    </row>
    <row r="18" spans="1:7" ht="15" customHeight="1" x14ac:dyDescent="0.25">
      <c r="A18" s="19" t="s">
        <v>120</v>
      </c>
      <c r="B18" s="33">
        <v>720</v>
      </c>
      <c r="C18" s="55" t="s">
        <v>121</v>
      </c>
      <c r="D18" s="52">
        <f t="shared" si="1"/>
        <v>2497536.9</v>
      </c>
      <c r="E18" s="52">
        <f t="shared" si="1"/>
        <v>627698.5</v>
      </c>
      <c r="F18" s="54" t="s">
        <v>109</v>
      </c>
      <c r="G18" s="6"/>
    </row>
    <row r="19" spans="1:7" ht="24" customHeight="1" x14ac:dyDescent="0.25">
      <c r="A19" s="19" t="s">
        <v>122</v>
      </c>
      <c r="B19" s="33">
        <v>720</v>
      </c>
      <c r="C19" s="55" t="s">
        <v>123</v>
      </c>
      <c r="D19" s="52">
        <v>2497536.9</v>
      </c>
      <c r="E19" s="52">
        <f>Расходы!D7</f>
        <v>627698.5</v>
      </c>
      <c r="F19" s="54" t="s">
        <v>109</v>
      </c>
      <c r="G19" s="6"/>
    </row>
    <row r="20" spans="1:7" hidden="1" x14ac:dyDescent="0.25">
      <c r="A20" s="35" t="s">
        <v>124</v>
      </c>
      <c r="B20" s="35"/>
      <c r="C20" s="35"/>
      <c r="D20" s="35"/>
      <c r="E20" s="35"/>
      <c r="F20" s="35"/>
      <c r="G20" s="6"/>
    </row>
    <row r="21" spans="1:7" hidden="1" x14ac:dyDescent="0.25">
      <c r="A21" s="173" t="s">
        <v>124</v>
      </c>
      <c r="B21" s="174"/>
      <c r="C21" s="174"/>
      <c r="D21" s="174"/>
      <c r="E21" s="174"/>
      <c r="F21" s="174"/>
      <c r="G21" s="6"/>
    </row>
    <row r="22" spans="1:7" hidden="1" x14ac:dyDescent="0.25">
      <c r="A22" s="36" t="s">
        <v>124</v>
      </c>
      <c r="B22" s="36"/>
      <c r="C22" s="36"/>
      <c r="D22" s="36"/>
      <c r="E22" s="36"/>
      <c r="F22" s="36"/>
      <c r="G22" s="6"/>
    </row>
  </sheetData>
  <mergeCells count="8">
    <mergeCell ref="A21:F21"/>
    <mergeCell ref="A2:F2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1ED8AD-ABF1-4D80-9C4A-E11422507D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User</cp:lastModifiedBy>
  <cp:lastPrinted>2020-04-27T06:58:24Z</cp:lastPrinted>
  <dcterms:created xsi:type="dcterms:W3CDTF">2018-04-18T08:41:41Z</dcterms:created>
  <dcterms:modified xsi:type="dcterms:W3CDTF">2022-04-05T08:13:20Z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C:\inetpub\wwwroot\smart\temp\ReportManager\SV_0503117M_20160101_102.xlsx</vt:lpwstr>
  </property>
  <property fmtid="{D5CDD505-2E9C-101B-9397-08002B2CF9AE}" pid="3" name="Report Name">
    <vt:lpwstr>C__inetpub_wwwroot_smart_temp_ReportManager_SV_0503117M_20160101_102.xlsx</vt:lpwstr>
  </property>
</Properties>
</file>